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+xml"/>
  <Override PartName="/xl/tables/table1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hf00-my.sharepoint.com/personal/olokar_hyresgastforeningen_se/Documents/Dokument/Litteratur/Arbetsmaterial/Regleringsrapport/"/>
    </mc:Choice>
  </mc:AlternateContent>
  <xr:revisionPtr revIDLastSave="1" documentId="13_ncr:1_{CB098CDA-9C2D-415C-AB7F-A663AC36BE0F}" xr6:coauthVersionLast="47" xr6:coauthVersionMax="47" xr10:uidLastSave="{1F79A707-E0BB-44B0-B01B-40ED776401FA}"/>
  <workbookProtection workbookAlgorithmName="SHA-512" workbookHashValue="JKf1ztjpT+m2uEDUZeYQbsgP/Wi17LCwPW+9LXjYMNSDi/E0lew9IEWwcCtwa6bBbwOLPgrNS+J/PitZW4ad6g==" workbookSaltValue="7LgzKEyO/5BWhiees7JKAg==" workbookSpinCount="100000" lockStructure="1"/>
  <bookViews>
    <workbookView xWindow="-108" yWindow="-108" windowWidth="23256" windowHeight="12576" activeTab="2" xr2:uid="{00000000-000D-0000-FFFF-FFFF00000000}"/>
  </bookViews>
  <sheets>
    <sheet name="Figur1" sheetId="1" r:id="rId1"/>
    <sheet name="Figur2" sheetId="2" r:id="rId2"/>
    <sheet name="Figur3" sheetId="3" r:id="rId3"/>
    <sheet name="Figur4" sheetId="4" r:id="rId4"/>
    <sheet name="Figur5" sheetId="5" r:id="rId5"/>
    <sheet name="Tabell1" sheetId="6" r:id="rId6"/>
    <sheet name="Figur6" sheetId="7" r:id="rId7"/>
    <sheet name="Figur7" sheetId="8" r:id="rId8"/>
    <sheet name="Andel subventionerad nyprod" sheetId="14" r:id="rId9"/>
    <sheet name="Figur8" sheetId="9" r:id="rId10"/>
    <sheet name="Figur9" sheetId="10" r:id="rId11"/>
    <sheet name="Figur10" sheetId="11" r:id="rId12"/>
    <sheet name="Figur11" sheetId="12" r:id="rId13"/>
    <sheet name="Figur12" sheetId="13" r:id="rId14"/>
  </sheets>
  <externalReferences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4" l="1"/>
  <c r="E27" i="14"/>
  <c r="F27" i="14"/>
  <c r="G27" i="14"/>
  <c r="H27" i="14"/>
  <c r="I27" i="14"/>
  <c r="J27" i="14"/>
  <c r="K27" i="14"/>
  <c r="L27" i="14"/>
  <c r="M27" i="14"/>
  <c r="N27" i="14"/>
  <c r="C27" i="14"/>
  <c r="D21" i="14"/>
  <c r="D22" i="14" s="1"/>
  <c r="D24" i="14" s="1"/>
  <c r="D28" i="14" s="1"/>
  <c r="E21" i="14"/>
  <c r="E22" i="14" s="1"/>
  <c r="E24" i="14" s="1"/>
  <c r="E28" i="14" s="1"/>
  <c r="F21" i="14"/>
  <c r="F22" i="14" s="1"/>
  <c r="F24" i="14" s="1"/>
  <c r="F28" i="14" s="1"/>
  <c r="G21" i="14"/>
  <c r="G22" i="14" s="1"/>
  <c r="G24" i="14" s="1"/>
  <c r="G28" i="14" s="1"/>
  <c r="H21" i="14"/>
  <c r="H22" i="14" s="1"/>
  <c r="H25" i="14" s="1"/>
  <c r="H30" i="14" s="1"/>
  <c r="I21" i="14"/>
  <c r="I22" i="14" s="1"/>
  <c r="I25" i="14" s="1"/>
  <c r="I30" i="14" s="1"/>
  <c r="J21" i="14"/>
  <c r="J22" i="14" s="1"/>
  <c r="J25" i="14" s="1"/>
  <c r="J30" i="14" s="1"/>
  <c r="K21" i="14"/>
  <c r="K22" i="14" s="1"/>
  <c r="K25" i="14" s="1"/>
  <c r="K30" i="14" s="1"/>
  <c r="L21" i="14"/>
  <c r="L22" i="14" s="1"/>
  <c r="L24" i="14" s="1"/>
  <c r="L28" i="14" s="1"/>
  <c r="M21" i="14"/>
  <c r="M22" i="14" s="1"/>
  <c r="M25" i="14" s="1"/>
  <c r="M30" i="14" s="1"/>
  <c r="N21" i="14"/>
  <c r="N22" i="14" s="1"/>
  <c r="N24" i="14" s="1"/>
  <c r="N28" i="14" s="1"/>
  <c r="C21" i="14"/>
  <c r="C22" i="14" s="1"/>
  <c r="C24" i="14" s="1"/>
  <c r="C28" i="14" s="1"/>
  <c r="D20" i="14"/>
  <c r="E20" i="14"/>
  <c r="F20" i="14"/>
  <c r="H20" i="14"/>
  <c r="J20" i="14"/>
  <c r="K20" i="14"/>
  <c r="L20" i="14"/>
  <c r="M20" i="14"/>
  <c r="N20" i="14"/>
  <c r="C20" i="14"/>
  <c r="D12" i="14"/>
  <c r="E12" i="14"/>
  <c r="F12" i="14"/>
  <c r="G12" i="14"/>
  <c r="H12" i="14"/>
  <c r="I12" i="14"/>
  <c r="J12" i="14"/>
  <c r="K12" i="14"/>
  <c r="L12" i="14"/>
  <c r="M12" i="14"/>
  <c r="N12" i="14"/>
  <c r="C12" i="14"/>
  <c r="C13" i="14" s="1"/>
  <c r="D6" i="14"/>
  <c r="D7" i="14" s="1"/>
  <c r="D9" i="14" s="1"/>
  <c r="D14" i="14" s="1"/>
  <c r="E6" i="14"/>
  <c r="E7" i="14" s="1"/>
  <c r="E9" i="14" s="1"/>
  <c r="E14" i="14" s="1"/>
  <c r="F6" i="14"/>
  <c r="F7" i="14" s="1"/>
  <c r="F9" i="14" s="1"/>
  <c r="F14" i="14" s="1"/>
  <c r="G6" i="14"/>
  <c r="G7" i="14" s="1"/>
  <c r="G10" i="14" s="1"/>
  <c r="G16" i="14" s="1"/>
  <c r="H6" i="14"/>
  <c r="H7" i="14" s="1"/>
  <c r="H10" i="14" s="1"/>
  <c r="H16" i="14" s="1"/>
  <c r="I6" i="14"/>
  <c r="I7" i="14" s="1"/>
  <c r="I10" i="14" s="1"/>
  <c r="I16" i="14" s="1"/>
  <c r="J6" i="14"/>
  <c r="J7" i="14" s="1"/>
  <c r="J10" i="14" s="1"/>
  <c r="J16" i="14" s="1"/>
  <c r="K6" i="14"/>
  <c r="K7" i="14" s="1"/>
  <c r="L6" i="14"/>
  <c r="L7" i="14" s="1"/>
  <c r="L9" i="14" s="1"/>
  <c r="L14" i="14" s="1"/>
  <c r="M6" i="14"/>
  <c r="M7" i="14" s="1"/>
  <c r="M9" i="14" s="1"/>
  <c r="M14" i="14" s="1"/>
  <c r="N6" i="14"/>
  <c r="N7" i="14" s="1"/>
  <c r="N9" i="14" s="1"/>
  <c r="N14" i="14" s="1"/>
  <c r="C6" i="14"/>
  <c r="C7" i="14" s="1"/>
  <c r="C10" i="14" s="1"/>
  <c r="C16" i="14" s="1"/>
  <c r="D5" i="14"/>
  <c r="E5" i="14"/>
  <c r="F5" i="14"/>
  <c r="G5" i="14"/>
  <c r="H5" i="14"/>
  <c r="I5" i="14"/>
  <c r="J5" i="14"/>
  <c r="K5" i="14"/>
  <c r="L5" i="14"/>
  <c r="M5" i="14"/>
  <c r="N5" i="14"/>
  <c r="C5" i="14"/>
  <c r="K24" i="14" l="1"/>
  <c r="K28" i="14" s="1"/>
  <c r="I24" i="14"/>
  <c r="I28" i="14" s="1"/>
  <c r="E29" i="14"/>
  <c r="D29" i="14"/>
  <c r="F29" i="14"/>
  <c r="G29" i="14"/>
  <c r="C29" i="14"/>
  <c r="C25" i="14"/>
  <c r="C30" i="14" s="1"/>
  <c r="G25" i="14"/>
  <c r="G30" i="14" s="1"/>
  <c r="N25" i="14"/>
  <c r="N30" i="14" s="1"/>
  <c r="F25" i="14"/>
  <c r="F30" i="14" s="1"/>
  <c r="J24" i="14"/>
  <c r="J28" i="14" s="1"/>
  <c r="L25" i="14"/>
  <c r="L30" i="14" s="1"/>
  <c r="D25" i="14"/>
  <c r="D30" i="14" s="1"/>
  <c r="H24" i="14"/>
  <c r="H28" i="14" s="1"/>
  <c r="H29" i="14" s="1"/>
  <c r="E25" i="14"/>
  <c r="E30" i="14" s="1"/>
  <c r="M24" i="14"/>
  <c r="M28" i="14" s="1"/>
  <c r="I20" i="14"/>
  <c r="G20" i="14"/>
  <c r="F10" i="14"/>
  <c r="F16" i="14" s="1"/>
  <c r="E10" i="14"/>
  <c r="E16" i="14" s="1"/>
  <c r="J9" i="14"/>
  <c r="J14" i="14" s="1"/>
  <c r="M13" i="14"/>
  <c r="D10" i="14"/>
  <c r="D16" i="14" s="1"/>
  <c r="N10" i="14"/>
  <c r="N16" i="14" s="1"/>
  <c r="M10" i="14"/>
  <c r="M16" i="14" s="1"/>
  <c r="J13" i="14"/>
  <c r="K13" i="14"/>
  <c r="L10" i="14"/>
  <c r="L16" i="14" s="1"/>
  <c r="I13" i="14"/>
  <c r="K9" i="14"/>
  <c r="K14" i="14" s="1"/>
  <c r="K10" i="14"/>
  <c r="K16" i="14" s="1"/>
  <c r="I9" i="14"/>
  <c r="I14" i="14" s="1"/>
  <c r="H9" i="14"/>
  <c r="H14" i="14" s="1"/>
  <c r="H13" i="14"/>
  <c r="C9" i="14"/>
  <c r="C14" i="14" s="1"/>
  <c r="G9" i="14"/>
  <c r="G14" i="14" s="1"/>
  <c r="G13" i="14"/>
  <c r="N13" i="14"/>
  <c r="F13" i="14"/>
  <c r="E13" i="14"/>
  <c r="L13" i="14"/>
  <c r="D13" i="14"/>
  <c r="L29" i="14" l="1"/>
  <c r="K29" i="14"/>
  <c r="J29" i="14"/>
  <c r="I29" i="14"/>
  <c r="N29" i="14"/>
  <c r="M29" i="14"/>
  <c r="K15" i="14"/>
  <c r="E15" i="14"/>
  <c r="N15" i="14"/>
  <c r="G15" i="14"/>
  <c r="D15" i="14"/>
  <c r="L15" i="14"/>
  <c r="M15" i="14"/>
  <c r="F15" i="14"/>
  <c r="C15" i="14"/>
  <c r="H15" i="14"/>
  <c r="I15" i="14"/>
  <c r="J15" i="14"/>
  <c r="D8" i="5" l="1"/>
  <c r="D9" i="5"/>
  <c r="D10" i="5"/>
  <c r="D11" i="5"/>
  <c r="D12" i="5"/>
  <c r="D13" i="5"/>
  <c r="D14" i="5"/>
  <c r="D15" i="5"/>
  <c r="D16" i="5"/>
  <c r="D17" i="5"/>
  <c r="D7" i="5"/>
</calcChain>
</file>

<file path=xl/sharedStrings.xml><?xml version="1.0" encoding="utf-8"?>
<sst xmlns="http://schemas.openxmlformats.org/spreadsheetml/2006/main" count="419" uniqueCount="216">
  <si>
    <t>LICENSIERAD DATA FRÅN MSCI</t>
  </si>
  <si>
    <t>Figur 1: Överskottsgrad. Sverige och genomsnitt för urval.</t>
  </si>
  <si>
    <t>Figur 2: Kapitalvärden per m2 (2022) i förhållande till genomsnitt för urvalet</t>
  </si>
  <si>
    <t>Figur 3: Genomsnittlig direktavkastning 2000 - 2022</t>
  </si>
  <si>
    <t>Figur 4: Genomsnittlig totalavkastning 2000 - 2022</t>
  </si>
  <si>
    <t>Figur 5: Hyressektorns andel av bostadsmarknaden</t>
  </si>
  <si>
    <t>Land</t>
  </si>
  <si>
    <t>Privat hyressektor</t>
  </si>
  <si>
    <t>Övrig hyressektor</t>
  </si>
  <si>
    <t>Schweiz</t>
  </si>
  <si>
    <t>Tyskland</t>
  </si>
  <si>
    <t>Finland</t>
  </si>
  <si>
    <t>Frankrike</t>
  </si>
  <si>
    <t>Sverige</t>
  </si>
  <si>
    <t>England</t>
  </si>
  <si>
    <t>Danmark</t>
  </si>
  <si>
    <t>Österrike</t>
  </si>
  <si>
    <t>Spanien</t>
  </si>
  <si>
    <t>Italien</t>
  </si>
  <si>
    <t>Nederländerna</t>
  </si>
  <si>
    <t>Källor och tillvägagångssätt:</t>
  </si>
  <si>
    <t>* Schweiz</t>
  </si>
  <si>
    <t>Data:</t>
  </si>
  <si>
    <t>https://www.bfs.admin.ch/bfs/de/home/statistiken/bau-wohnungswesen/wohnungen/mietwohnungen.html</t>
  </si>
  <si>
    <t>https://www.bfs.admin.ch/bfs/de/home/statistiken/bau-wohnungswesen/wohnungen/wohnverhaeltnisse.html</t>
  </si>
  <si>
    <t>Kommentar:</t>
  </si>
  <si>
    <t>Steg 3: Vi tar antalet hyresbostäder (2366257) multiplicerat med privata andelen (87,9%) = 2079939</t>
  </si>
  <si>
    <t>Steg 4: Antalet privata hyresbostäder (2079939) dividerat med totala antalet bostäder (3910559) = 53,2%</t>
  </si>
  <si>
    <t>* Tyskland:</t>
  </si>
  <si>
    <t>Bundesverband deutscher Wohnungs- und Immobilienunternehmen</t>
  </si>
  <si>
    <t>https://www.gdw.de/media/2020/07/2019-12-09-anbieterstruktur-wohnungsmarkt.pdf</t>
  </si>
  <si>
    <t>För Tyskland finns ingen officiell registerdata. Bygger på beräkningar från olika folkräkningar</t>
  </si>
  <si>
    <t>* Finland:</t>
  </si>
  <si>
    <t>https://pxdata.stat.fi/PxWeb/pxweb/sv/StatFin/StatFin__asas/statfin_asas_pxt_115y.px/</t>
  </si>
  <si>
    <t>Arava- eller räntestödshyresbostäder räknas inte som privat, eftersom de under tiden som de befinner sig i denna kategori inte drivs med vinstintresse och separeras från bolaget</t>
  </si>
  <si>
    <t>Bostadsrättsbostäder kan närmast jämföras med svenska kooperativa (hyres)bostäder</t>
  </si>
  <si>
    <t>* Frankrike</t>
  </si>
  <si>
    <t>https://www.insee.fr/en/statistiques/series/103212763</t>
  </si>
  <si>
    <t>001687225</t>
  </si>
  <si>
    <t>001687226</t>
  </si>
  <si>
    <t xml:space="preserve">IdBank: </t>
  </si>
  <si>
    <t>Data över andelen hushåll i olika delar av beståndet (se IdBank ovan)</t>
  </si>
  <si>
    <t>* Sverige:</t>
  </si>
  <si>
    <t>https://www.statistikdatabasen.scb.se/pxweb/sv/ssd/START__BO__BO0104__BO0104D/BO0104T04/table/tableViewLayout1/</t>
  </si>
  <si>
    <t>https://www.statistikdatabasen.scb.se/pxweb/sv/ssd/START__BO__BO0104__BO0104D/BO0104T03/table/tableViewLayout1/</t>
  </si>
  <si>
    <t>SCB</t>
  </si>
  <si>
    <t>Statistics France (Insee)</t>
  </si>
  <si>
    <t>Statistikcentralen</t>
  </si>
  <si>
    <t>Bundesamt für Statistik</t>
  </si>
  <si>
    <t>SCB har inte någon färdig tabell för fördelning över både upplåtelseform och ägarkategori. Datan är uppdelad i två separata tabeller.</t>
  </si>
  <si>
    <t>Från denna summa drar vi sedan av de ägarkategorier som vi vet är (till allra största del) hyresrätter och inte privata, d.v.s. "stat, kommun, region", "kooperativa hyresrättsföreningar" och "allmännyttiga bostadsföretag".</t>
  </si>
  <si>
    <r>
      <t xml:space="preserve">Resultatet divideras sedan med det </t>
    </r>
    <r>
      <rPr>
        <b/>
        <sz val="11"/>
        <color theme="1"/>
        <rFont val="Calibri"/>
        <family val="2"/>
        <scheme val="minor"/>
      </rPr>
      <t>totala</t>
    </r>
    <r>
      <rPr>
        <sz val="11"/>
        <color theme="1"/>
        <rFont val="Calibri"/>
        <family val="2"/>
        <scheme val="minor"/>
      </rPr>
      <t xml:space="preserve"> antalet bostäder. Detta ger oss privata svenska aktiebolag, samt övriga privatägda hyresrätter (BRF:er, fysiska personer, osv.)</t>
    </r>
  </si>
  <si>
    <t>* England:</t>
  </si>
  <si>
    <t>https://www.ons.gov.uk/peoplepopulationandcommunity/housing/datasets/numberofdwellingsbyhousingcharacteristicsinenglandandwales</t>
  </si>
  <si>
    <t>Office for National Statistics</t>
  </si>
  <si>
    <t>England + Wales.</t>
  </si>
  <si>
    <t>Andel "Private rented"</t>
  </si>
  <si>
    <t>* Danmark:</t>
  </si>
  <si>
    <t>Danmarks Statistik</t>
  </si>
  <si>
    <t>https://www.statistikbanken.dk/statbank5a/default.asp?w=1536</t>
  </si>
  <si>
    <t>För att räkna ut storleken av den privata hyressektorn i Danmark räknar vi ihop alla bostäder som a) bebos av hyresgäst och b) tillhör någon av de privata ägarkategorierna.</t>
  </si>
  <si>
    <t>Dessa är "Privatpersoner inkl I/S" och "A/S, ApS og andre selskaber"</t>
  </si>
  <si>
    <t>* Österrike</t>
  </si>
  <si>
    <t>Statistik Austria</t>
  </si>
  <si>
    <t>https://www.statistik.at/statistiken/bevoelkerung-und-soziales/wohnen/wohnsituation</t>
  </si>
  <si>
    <t>Andel hushåll, inte bostäder (men i princip samma sak)</t>
  </si>
  <si>
    <t>* Spanien</t>
  </si>
  <si>
    <t>https://www.ine.es/jaxiT3/Datos.htm?t=9996</t>
  </si>
  <si>
    <t>* Italien</t>
  </si>
  <si>
    <t>Instituto Nacional de Estadistica</t>
  </si>
  <si>
    <t>Istat</t>
  </si>
  <si>
    <t>http://dati.istat.it/Index.aspx?DataSetCode=DCCV_TITGODABIT&amp;Lang=en#</t>
  </si>
  <si>
    <t>Housing Europe</t>
  </si>
  <si>
    <t>https://www.stateofhousing.eu/#p=70</t>
  </si>
  <si>
    <t>För Italien saknas tillförlitliga data över upplåtelseformer</t>
  </si>
  <si>
    <t>Vi jämför därför med andra källor, ex. Housing Europes årliga rapport</t>
  </si>
  <si>
    <t>Stämmer väl överens med Kettunen &amp; Ruonavaara (2021)</t>
  </si>
  <si>
    <t>* Nederländerna</t>
  </si>
  <si>
    <t xml:space="preserve">Data: </t>
  </si>
  <si>
    <t>https://opendata.cbs.nl/#/CBS/nl/dataset/82900NED/table?dl=91F92</t>
  </si>
  <si>
    <t>Statistics Netherlands</t>
  </si>
  <si>
    <t>OBS ungefär hälften av de privata hyresbostäderna är reglerade, medan andra hälften är oreglerade. Bland allmännyttiga är det mycket stor majoritet som är reglerade.</t>
  </si>
  <si>
    <t>Tabell 1: Utveckling av den privata hyressektorn i utvalda länder</t>
  </si>
  <si>
    <t>-</t>
  </si>
  <si>
    <t>24,3%*</t>
  </si>
  <si>
    <t>20,1%**</t>
  </si>
  <si>
    <t>För data, se uträkningar under flik "Figur5"</t>
  </si>
  <si>
    <t>Figur 6: Antal färdigställda bostäder per tusen invånare och år, genomsnitt 1991 - 2021</t>
  </si>
  <si>
    <t>ECB: https://sdw.ecb.europa.eu/browse.do?node=9691205</t>
  </si>
  <si>
    <t>Schweiz: https://www.bfs.admin.ch/bfs/de/home/statistiken/kataloge-datenbanken/tabellen.assetdetail.26645980.html</t>
  </si>
  <si>
    <t>England: https://www.gov.uk/government/statistical-data-sets/live-tables-on-house-building</t>
  </si>
  <si>
    <t>Austria</t>
  </si>
  <si>
    <t>Austria - population</t>
  </si>
  <si>
    <t>Austria - per 1000</t>
  </si>
  <si>
    <t>Austria - ack</t>
  </si>
  <si>
    <t>Germany</t>
  </si>
  <si>
    <t>Germany - population</t>
  </si>
  <si>
    <t>Germany - per 1000</t>
  </si>
  <si>
    <t>Germany - ack</t>
  </si>
  <si>
    <t>Denmark</t>
  </si>
  <si>
    <t>Denmark - population</t>
  </si>
  <si>
    <t>Denmark - per 1000</t>
  </si>
  <si>
    <t>Denmark - ack</t>
  </si>
  <si>
    <t>Spain</t>
  </si>
  <si>
    <t>Spain - population</t>
  </si>
  <si>
    <t>Spain - per 1000</t>
  </si>
  <si>
    <t>Spain - ack</t>
  </si>
  <si>
    <t>Finland - population</t>
  </si>
  <si>
    <t>Finland - per 1000</t>
  </si>
  <si>
    <t>Finland - ack</t>
  </si>
  <si>
    <t>France</t>
  </si>
  <si>
    <t>France -population</t>
  </si>
  <si>
    <t>France - per 1000</t>
  </si>
  <si>
    <t>France - ack</t>
  </si>
  <si>
    <t>Italy</t>
  </si>
  <si>
    <t>Italy - population</t>
  </si>
  <si>
    <t>Italy - per 1000</t>
  </si>
  <si>
    <t>Italy - ack</t>
  </si>
  <si>
    <t>Netherlands</t>
  </si>
  <si>
    <t>Netherlands - population</t>
  </si>
  <si>
    <t>Netherlands - per 1000</t>
  </si>
  <si>
    <t>Netherlands - ack</t>
  </si>
  <si>
    <t>Sweden</t>
  </si>
  <si>
    <t>Sweden - population</t>
  </si>
  <si>
    <t>Sweden - per 1000</t>
  </si>
  <si>
    <t>Sweden - ack</t>
  </si>
  <si>
    <t>Switzerland</t>
  </si>
  <si>
    <t>Switzerland - population</t>
  </si>
  <si>
    <t>Switzerland - per 1000</t>
  </si>
  <si>
    <t>Switzerland - akc</t>
  </si>
  <si>
    <t>England - population</t>
  </si>
  <si>
    <t>England - per 1000</t>
  </si>
  <si>
    <t>England - ack</t>
  </si>
  <si>
    <t>Medel</t>
  </si>
  <si>
    <t>Figur 7: Antal färdigställda bostäder per tusen invånare och år. England och Finland</t>
  </si>
  <si>
    <t>Figur 8: Rum per person efter upplåtelseform</t>
  </si>
  <si>
    <t xml:space="preserve">Eurostat: </t>
  </si>
  <si>
    <t>https://ec.europa.eu/eurostat/databrowser/view/ILC_LVHO03__custom_8385489/default/table?lang=en</t>
  </si>
  <si>
    <t>Storbritannien</t>
  </si>
  <si>
    <t>Schweiz*</t>
  </si>
  <si>
    <t>Storbritannien*</t>
  </si>
  <si>
    <t>* 2018</t>
  </si>
  <si>
    <t xml:space="preserve">Eurostat: https://ec.europa.eu/eurostat/databrowser/view/ilc_lvho50c/default/table?lang=en </t>
  </si>
  <si>
    <t>Figur 9: "Under-occupied" efter upplåtelseform (2022)</t>
  </si>
  <si>
    <t>Figur 10: "Under-occupied" efter inkomstkvintil (2021)</t>
  </si>
  <si>
    <t>Eurostat: https://ec.europa.eu/eurostat/databrowser/view/ilc_lvho50b/default/table?lang=en</t>
  </si>
  <si>
    <t>Första kvintilen</t>
  </si>
  <si>
    <t>Andra kvintilen</t>
  </si>
  <si>
    <t>Tredje kvintilen</t>
  </si>
  <si>
    <t>Fjärde kvintilen</t>
  </si>
  <si>
    <t>Figur 11: Andel av befolkning som flyttat till en annan bostad de senaste fem åren.</t>
  </si>
  <si>
    <t>Eurostat: https://ec.europa.eu/eurostat/databrowser/view/ilc_hcmp05/default/table?lang=en</t>
  </si>
  <si>
    <t>Total</t>
  </si>
  <si>
    <t>Hyresgäst, marknadshyra</t>
  </si>
  <si>
    <t>Kolumn1</t>
  </si>
  <si>
    <t>Hyrt boende, marknadsnivå</t>
  </si>
  <si>
    <t>Ägt boende, utan bolån</t>
  </si>
  <si>
    <t>Ägt boende, med bolån</t>
  </si>
  <si>
    <t>Figur 12: Andel av befolkning som flyttat till en annan bostad de senaste fem åren, efter upplåtelseform (2012)</t>
  </si>
  <si>
    <t>Inkl. ombyggnad</t>
  </si>
  <si>
    <t>https://www.destatis.de/DE/Themen/Branchen-Unternehmen/Bauen/Publikationen/Downloads-Bautaetigkeit/baugenehmigungen-baufertigstellungen-xlsx-5311101.xlsx?__blob=publicationFile</t>
  </si>
  <si>
    <t>Inkl. ombyggnad, men svårt att veta exakt vilken data.</t>
  </si>
  <si>
    <t xml:space="preserve">https://www.statistikbanken.dk/statbank5a/default.asp?w=1536 </t>
  </si>
  <si>
    <t>Inkl. ombyggnad (utgår från bygglov)</t>
  </si>
  <si>
    <t>Steg 1: Data över ägarkategorier på hyresmarknaden visar att 87,9% av bostäderna bör räknas som privata. Det som räknas bort är dels offentligt, dels kooperativt (Wohnbaugenossenschaft)</t>
  </si>
  <si>
    <t>I Finland räknas antalet bostadshushåll som bor i "Annan hyresbostad", delat med det totala antalet bostadshushåll.</t>
  </si>
  <si>
    <t>För att få fram andelen bostäder som passar vår defintion av privat utgås från det totala antalet bostäder med upplåtelseform "hyresrätt".</t>
  </si>
  <si>
    <t>AT - total nyproduktion</t>
  </si>
  <si>
    <t>AT - fritt finansierad</t>
  </si>
  <si>
    <t>AT - befolkning</t>
  </si>
  <si>
    <t>AT - per 1000</t>
  </si>
  <si>
    <t>AT - per 1000 ACK</t>
  </si>
  <si>
    <t>AT - per 1000, fritt finansierad</t>
  </si>
  <si>
    <t>AT - per 1000, fritt finansierad ACK</t>
  </si>
  <si>
    <t>AT - subventionerad per 1000</t>
  </si>
  <si>
    <t>FIN - total nyproduktion</t>
  </si>
  <si>
    <t>FIN - fritt finansierad</t>
  </si>
  <si>
    <t>FIN - befolkning</t>
  </si>
  <si>
    <t>FIN - per 1000</t>
  </si>
  <si>
    <t>FIN - per 1000, fritt finansierad</t>
  </si>
  <si>
    <t>FIN - per 1000, fritt finansierad ACK</t>
  </si>
  <si>
    <t>FIN - subventionerad per 1000</t>
  </si>
  <si>
    <t xml:space="preserve">Kommentar: </t>
  </si>
  <si>
    <t>OBS: det finns ingen statistik över färdigställda bostäder uppdelat efter ägarkategori. Därför tar vi statistik över beviljade, för att sedan göra ett antagande att samma fördelning gäller även för färdigställda.</t>
  </si>
  <si>
    <t>AT - subventionerad</t>
  </si>
  <si>
    <t>ANDEL SUBVENTIONERAD</t>
  </si>
  <si>
    <t>Andelen subventionerade räknas alltså fram utifrån statistik över bygglov, för att sedan appliceras på den aggregerade statistiken över färdigställda bostäder.</t>
  </si>
  <si>
    <t xml:space="preserve">För Finland finns inte heller statistik över nyproduktion uppdelat efter ägarkategori/ subventioner. </t>
  </si>
  <si>
    <t>ARA-statistiken gjordes tillgänglig genom personlig kontakt med ARA.</t>
  </si>
  <si>
    <t>https://www.statistik.at/fileadmin/pages/353/Whg05-22_Bdl_150923.ods</t>
  </si>
  <si>
    <t>https://statcube.at/statistik.at/ext/statcube/jsf/tableView/tableView.xhtml</t>
  </si>
  <si>
    <t>https://pxdata.stat.fi/PxWeb/pxweb/sv/StatFin/StatFin__ras/statfin_ras_pxt_12fy.px/</t>
  </si>
  <si>
    <t>Bygglov</t>
  </si>
  <si>
    <t>AT - total nyproduktion (bygglov)</t>
  </si>
  <si>
    <t>AT - offentligt (bygglov)</t>
  </si>
  <si>
    <t>AT - kooperativ (bygglov)</t>
  </si>
  <si>
    <t>AT - fritt finansierad (bygglov)</t>
  </si>
  <si>
    <t>AT - subventionerad (bygglov)</t>
  </si>
  <si>
    <t>FIN - total nyproduktion (bygglov)</t>
  </si>
  <si>
    <t>FIN - offentligt (bygglov)</t>
  </si>
  <si>
    <t>FIN - fritt finansierad (bygglov)</t>
  </si>
  <si>
    <t>FIN - subventionerad (bygglov)</t>
  </si>
  <si>
    <t>FIN - kooperativ (bygglov)</t>
  </si>
  <si>
    <t>N/A</t>
  </si>
  <si>
    <t>Vi räknar fram andelen på liknande sätt som för Österrike, alltså genom att se ARA-bostädernas andel av påbörjade bostäder, för att sedan applicera samma andel på det totala antalet färdigställda bostäder.</t>
  </si>
  <si>
    <t>FIN - subventionerad</t>
  </si>
  <si>
    <t>Påbörjade</t>
  </si>
  <si>
    <t>För Österrike räknar vi subventionerade bostäder som både offentliga och kooperativ (Genossenschaft) eftersom de får stöd till byggande.</t>
  </si>
  <si>
    <t>Privat hyressektor = "Privatwirtschaftliche professionell-gewerbliche Eigentümer" och "Private Kleinanbieter &amp; Amateurvermieter"</t>
  </si>
  <si>
    <t>Ägt boende</t>
  </si>
  <si>
    <t>Hyrt boende</t>
  </si>
  <si>
    <t>För Schweiz räknas den privata hyressektorns storlek fram genom att kombinera data från olika tabeller. En samlad statistik över bostäder uppdelat på upplåtelseform finns inte att tillgå</t>
  </si>
  <si>
    <t>Här räknar vi privat som "rent at market price". Stämmer ungefär överens med Kettunen &amp; Ruonavaara (2021)</t>
  </si>
  <si>
    <t>Som privata hyresbostäder räknas de som inte är kooperativ allmännytta ("woningcorporatie")</t>
  </si>
  <si>
    <t>Steg 2: Data över bostadsmarknaden som helhet visar att 61 % av alla bostäder är hyresbostäder</t>
  </si>
  <si>
    <t>https://ec.europa.eu/eurostat/databrowser/view/ilc_hcmp05/default/table?lang=en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</si>
</sst>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&quot; &quot;#,##0.00&quot; &quot;;&quot;-&quot;#,##0.00&quot; &quot;;&quot; -&quot;00&quot; &quot;;&quot; &quot;@&quot; &quot;"/>
    <numFmt numFmtId="167" formatCode="&quot; &quot;#&quot; &quot;##0&quot; &quot;;&quot;-&quot;#&quot; &quot;##0&quot; &quot;;&quot; -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Hyra Sans Text"/>
      <family val="3"/>
    </font>
    <font>
      <sz val="10"/>
      <color theme="1"/>
      <name val="Hyra Sans Text"/>
      <family val="3"/>
    </font>
    <font>
      <b/>
      <sz val="16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  <font>
      <sz val="9"/>
      <color rgb="FF000000"/>
      <name val="Calibri"/>
      <family val="2"/>
    </font>
    <font>
      <sz val="10"/>
      <color theme="1"/>
      <name val="Arial"/>
      <family val="2"/>
    </font>
    <font>
      <b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3" fillId="3" borderId="0">
      <protection locked="0"/>
    </xf>
    <xf numFmtId="166" fontId="14" fillId="0" borderId="0" applyFont="0" applyFill="0" applyBorder="0" applyAlignment="0" applyProtection="0"/>
    <xf numFmtId="0" fontId="1" fillId="0" borderId="0"/>
    <xf numFmtId="0" fontId="16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9" fontId="0" fillId="0" borderId="0" xfId="1" applyFont="1"/>
    <xf numFmtId="0" fontId="5" fillId="0" borderId="0" xfId="2"/>
    <xf numFmtId="0" fontId="6" fillId="0" borderId="0" xfId="2" applyFont="1"/>
    <xf numFmtId="0" fontId="0" fillId="0" borderId="1" xfId="0" applyBorder="1"/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center" vertical="center" wrapText="1"/>
    </xf>
    <xf numFmtId="0" fontId="0" fillId="0" borderId="0" xfId="0" applyFill="1" applyBorder="1"/>
    <xf numFmtId="0" fontId="4" fillId="0" borderId="1" xfId="0" applyFont="1" applyBorder="1"/>
    <xf numFmtId="49" fontId="8" fillId="0" borderId="1" xfId="0" applyNumberFormat="1" applyFont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Fill="1" applyBorder="1"/>
    <xf numFmtId="0" fontId="10" fillId="0" borderId="2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10" fontId="11" fillId="0" borderId="2" xfId="0" applyNumberFormat="1" applyFont="1" applyBorder="1" applyAlignment="1">
      <alignment horizontal="justify" vertical="center" wrapText="1"/>
    </xf>
    <xf numFmtId="0" fontId="0" fillId="2" borderId="0" xfId="0" applyFill="1"/>
    <xf numFmtId="0" fontId="12" fillId="0" borderId="0" xfId="0" applyFont="1"/>
    <xf numFmtId="9" fontId="0" fillId="0" borderId="0" xfId="0" applyNumberFormat="1"/>
    <xf numFmtId="0" fontId="2" fillId="0" borderId="0" xfId="0" applyFont="1" applyAlignment="1">
      <alignment horizontal="center"/>
    </xf>
    <xf numFmtId="3" fontId="0" fillId="0" borderId="0" xfId="0" applyNumberFormat="1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2" fontId="0" fillId="0" borderId="0" xfId="0" applyNumberFormat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0" fontId="0" fillId="0" borderId="0" xfId="0" applyBorder="1"/>
    <xf numFmtId="3" fontId="0" fillId="0" borderId="0" xfId="0" applyNumberFormat="1" applyBorder="1"/>
    <xf numFmtId="9" fontId="0" fillId="0" borderId="0" xfId="1" applyFont="1" applyBorder="1"/>
    <xf numFmtId="167" fontId="15" fillId="0" borderId="0" xfId="4" applyNumberFormat="1" applyFont="1" applyFill="1" applyAlignment="1">
      <alignment horizontal="right"/>
    </xf>
    <xf numFmtId="0" fontId="0" fillId="4" borderId="0" xfId="0" applyFill="1"/>
    <xf numFmtId="3" fontId="0" fillId="4" borderId="0" xfId="0" applyNumberFormat="1" applyFill="1" applyBorder="1"/>
    <xf numFmtId="0" fontId="0" fillId="4" borderId="0" xfId="0" applyFill="1" applyBorder="1"/>
    <xf numFmtId="0" fontId="0" fillId="4" borderId="1" xfId="0" applyFill="1" applyBorder="1"/>
    <xf numFmtId="3" fontId="0" fillId="4" borderId="1" xfId="0" applyNumberFormat="1" applyFill="1" applyBorder="1"/>
    <xf numFmtId="4" fontId="0" fillId="0" borderId="6" xfId="0" applyNumberFormat="1" applyBorder="1"/>
    <xf numFmtId="0" fontId="0" fillId="0" borderId="0" xfId="0"/>
    <xf numFmtId="1" fontId="0" fillId="0" borderId="0" xfId="0" applyNumberFormat="1" applyBorder="1"/>
    <xf numFmtId="3" fontId="17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7">
    <cellStyle name="cells" xfId="3" xr:uid="{5E804088-C052-4337-BF35-AF72006552EA}"/>
    <cellStyle name="Hyperlänk" xfId="2" builtinId="8"/>
    <cellStyle name="Komma" xfId="4" xr:uid="{15461D37-D86A-426F-8E5F-6542CF822A31}"/>
    <cellStyle name="Normaali 18" xfId="6" xr:uid="{9E4B7966-D6E1-4701-9E51-05C81528CC14}"/>
    <cellStyle name="Normaali 6" xfId="5" xr:uid="{C016F822-816E-4B9A-B1C4-621B9FD2E5DE}"/>
    <cellStyle name="Normal" xfId="0" builtinId="0"/>
    <cellStyle name="Procent" xfId="1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Figur5!$B$6</c:f>
              <c:strCache>
                <c:ptCount val="1"/>
                <c:pt idx="0">
                  <c:v>Privat hyressektor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Figur5!$A$7:$A$17</c:f>
              <c:strCache>
                <c:ptCount val="11"/>
                <c:pt idx="0">
                  <c:v>Schweiz</c:v>
                </c:pt>
                <c:pt idx="1">
                  <c:v>Tyskland</c:v>
                </c:pt>
                <c:pt idx="2">
                  <c:v>Finland</c:v>
                </c:pt>
                <c:pt idx="3">
                  <c:v>Frankrike</c:v>
                </c:pt>
                <c:pt idx="4">
                  <c:v>Sverige</c:v>
                </c:pt>
                <c:pt idx="5">
                  <c:v>England</c:v>
                </c:pt>
                <c:pt idx="6">
                  <c:v>Danmark</c:v>
                </c:pt>
                <c:pt idx="7">
                  <c:v>Österrike</c:v>
                </c:pt>
                <c:pt idx="8">
                  <c:v>Spanien</c:v>
                </c:pt>
                <c:pt idx="9">
                  <c:v>Italien</c:v>
                </c:pt>
                <c:pt idx="10">
                  <c:v>Nederländerna</c:v>
                </c:pt>
              </c:strCache>
            </c:strRef>
          </c:cat>
          <c:val>
            <c:numRef>
              <c:f>Figur5!$B$7:$B$17</c:f>
              <c:numCache>
                <c:formatCode>0%</c:formatCode>
                <c:ptCount val="11"/>
                <c:pt idx="0">
                  <c:v>0.53200000000000003</c:v>
                </c:pt>
                <c:pt idx="1">
                  <c:v>0.45700000000000002</c:v>
                </c:pt>
                <c:pt idx="2">
                  <c:v>0.24299999999999999</c:v>
                </c:pt>
                <c:pt idx="3">
                  <c:v>0.23100000000000001</c:v>
                </c:pt>
                <c:pt idx="4">
                  <c:v>0.20899999999999999</c:v>
                </c:pt>
                <c:pt idx="5">
                  <c:v>0.20399999999999999</c:v>
                </c:pt>
                <c:pt idx="6">
                  <c:v>0.20100000000000001</c:v>
                </c:pt>
                <c:pt idx="7">
                  <c:v>0.187</c:v>
                </c:pt>
                <c:pt idx="8">
                  <c:v>0.151</c:v>
                </c:pt>
                <c:pt idx="9">
                  <c:v>0.13500000000000001</c:v>
                </c:pt>
                <c:pt idx="10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A-4B5D-BBD0-5DB403A04005}"/>
            </c:ext>
          </c:extLst>
        </c:ser>
        <c:ser>
          <c:idx val="1"/>
          <c:order val="1"/>
          <c:tx>
            <c:strRef>
              <c:f>Figur5!$C$6</c:f>
              <c:strCache>
                <c:ptCount val="1"/>
                <c:pt idx="0">
                  <c:v>Övrig hyressektor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Figur5!$A$7:$A$17</c:f>
              <c:strCache>
                <c:ptCount val="11"/>
                <c:pt idx="0">
                  <c:v>Schweiz</c:v>
                </c:pt>
                <c:pt idx="1">
                  <c:v>Tyskland</c:v>
                </c:pt>
                <c:pt idx="2">
                  <c:v>Finland</c:v>
                </c:pt>
                <c:pt idx="3">
                  <c:v>Frankrike</c:v>
                </c:pt>
                <c:pt idx="4">
                  <c:v>Sverige</c:v>
                </c:pt>
                <c:pt idx="5">
                  <c:v>England</c:v>
                </c:pt>
                <c:pt idx="6">
                  <c:v>Danmark</c:v>
                </c:pt>
                <c:pt idx="7">
                  <c:v>Österrike</c:v>
                </c:pt>
                <c:pt idx="8">
                  <c:v>Spanien</c:v>
                </c:pt>
                <c:pt idx="9">
                  <c:v>Italien</c:v>
                </c:pt>
                <c:pt idx="10">
                  <c:v>Nederländerna</c:v>
                </c:pt>
              </c:strCache>
            </c:strRef>
          </c:cat>
          <c:val>
            <c:numRef>
              <c:f>Figur5!$C$7:$C$17</c:f>
              <c:numCache>
                <c:formatCode>0%</c:formatCode>
                <c:ptCount val="11"/>
                <c:pt idx="0">
                  <c:v>7.2999999999999995E-2</c:v>
                </c:pt>
                <c:pt idx="1">
                  <c:v>0.11600000000000001</c:v>
                </c:pt>
                <c:pt idx="2">
                  <c:v>0.109</c:v>
                </c:pt>
                <c:pt idx="3">
                  <c:v>0.16900000000000001</c:v>
                </c:pt>
                <c:pt idx="4">
                  <c:v>0.17699999999999999</c:v>
                </c:pt>
                <c:pt idx="5">
                  <c:v>0.17100000000000001</c:v>
                </c:pt>
                <c:pt idx="6">
                  <c:v>0.313</c:v>
                </c:pt>
                <c:pt idx="7">
                  <c:v>0.23499999999999999</c:v>
                </c:pt>
                <c:pt idx="8">
                  <c:v>0.03</c:v>
                </c:pt>
                <c:pt idx="9">
                  <c:v>3.5000000000000003E-2</c:v>
                </c:pt>
                <c:pt idx="10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EA-4B5D-BBD0-5DB403A04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79580032"/>
        <c:axId val="479576072"/>
      </c:barChart>
      <c:catAx>
        <c:axId val="47958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yra Sans Text" panose="00000500000000000000" pitchFamily="50" charset="0"/>
                <a:ea typeface="+mn-ea"/>
                <a:cs typeface="+mn-cs"/>
              </a:defRPr>
            </a:pPr>
            <a:endParaRPr lang="sv-SE"/>
          </a:p>
        </c:txPr>
        <c:crossAx val="479576072"/>
        <c:crosses val="autoZero"/>
        <c:auto val="1"/>
        <c:lblAlgn val="ctr"/>
        <c:lblOffset val="100"/>
        <c:noMultiLvlLbl val="0"/>
      </c:catAx>
      <c:valAx>
        <c:axId val="47957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yra Sans Text" panose="00000500000000000000" pitchFamily="50" charset="0"/>
                <a:ea typeface="+mn-ea"/>
                <a:cs typeface="+mn-cs"/>
              </a:defRPr>
            </a:pPr>
            <a:endParaRPr lang="sv-SE"/>
          </a:p>
        </c:txPr>
        <c:crossAx val="47958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yra Sans Text" panose="00000500000000000000" pitchFamily="50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yra Sans Text" panose="00000500000000000000" pitchFamily="50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4291519158129454E-2"/>
          <c:y val="4.0854224698235839E-2"/>
          <c:w val="0.92570848084187052"/>
          <c:h val="0.710593585272592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E6-4927-A5D9-9349724C4BE8}"/>
              </c:ext>
            </c:extLst>
          </c:dPt>
          <c:cat>
            <c:strRef>
              <c:f>[1]Nyproduktion!$U$2:$U$13</c:f>
              <c:strCache>
                <c:ptCount val="12"/>
                <c:pt idx="0">
                  <c:v>Spain</c:v>
                </c:pt>
                <c:pt idx="1">
                  <c:v>Austria</c:v>
                </c:pt>
                <c:pt idx="2">
                  <c:v>Finland</c:v>
                </c:pt>
                <c:pt idx="3">
                  <c:v>France</c:v>
                </c:pt>
                <c:pt idx="4">
                  <c:v>Switzerland</c:v>
                </c:pt>
                <c:pt idx="5">
                  <c:v>Avg</c:v>
                </c:pt>
                <c:pt idx="6">
                  <c:v>Netherlands</c:v>
                </c:pt>
                <c:pt idx="7">
                  <c:v>Germany</c:v>
                </c:pt>
                <c:pt idx="8">
                  <c:v>Denmark</c:v>
                </c:pt>
                <c:pt idx="9">
                  <c:v>Sweden</c:v>
                </c:pt>
                <c:pt idx="10">
                  <c:v>Italy</c:v>
                </c:pt>
                <c:pt idx="11">
                  <c:v>England</c:v>
                </c:pt>
              </c:strCache>
            </c:strRef>
          </c:cat>
          <c:val>
            <c:numRef>
              <c:f>[1]Nyproduktion!$V$2:$V$13</c:f>
              <c:numCache>
                <c:formatCode>General</c:formatCode>
                <c:ptCount val="12"/>
                <c:pt idx="0">
                  <c:v>6.8135847530960145</c:v>
                </c:pt>
                <c:pt idx="1">
                  <c:v>6.3469972954386868</c:v>
                </c:pt>
                <c:pt idx="2">
                  <c:v>6.1360039647746047</c:v>
                </c:pt>
                <c:pt idx="3">
                  <c:v>5.550332307941086</c:v>
                </c:pt>
                <c:pt idx="4">
                  <c:v>5.4579921242624607</c:v>
                </c:pt>
                <c:pt idx="5">
                  <c:v>4.7078757150000001</c:v>
                </c:pt>
                <c:pt idx="6">
                  <c:v>4.5683613385726725</c:v>
                </c:pt>
                <c:pt idx="7">
                  <c:v>3.9881330312100167</c:v>
                </c:pt>
                <c:pt idx="8">
                  <c:v>3.8261189521140633</c:v>
                </c:pt>
                <c:pt idx="9">
                  <c:v>3.2104781921438375</c:v>
                </c:pt>
                <c:pt idx="10">
                  <c:v>3.0759804952198353</c:v>
                </c:pt>
                <c:pt idx="11">
                  <c:v>2.8126504056273349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E6-4927-A5D9-9349724C4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5368528"/>
        <c:axId val="1265361328"/>
      </c:barChart>
      <c:catAx>
        <c:axId val="126536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yra Sans Text" pitchFamily="50" charset="0"/>
                <a:ea typeface="+mn-ea"/>
                <a:cs typeface="+mn-cs"/>
              </a:defRPr>
            </a:pPr>
            <a:endParaRPr lang="sv-SE"/>
          </a:p>
        </c:txPr>
        <c:crossAx val="1265361328"/>
        <c:crosses val="autoZero"/>
        <c:auto val="1"/>
        <c:lblAlgn val="ctr"/>
        <c:lblOffset val="100"/>
        <c:noMultiLvlLbl val="0"/>
      </c:catAx>
      <c:valAx>
        <c:axId val="126536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yra Sans Text" pitchFamily="50" charset="0"/>
                <a:ea typeface="+mn-ea"/>
                <a:cs typeface="+mn-cs"/>
              </a:defRPr>
            </a:pPr>
            <a:endParaRPr lang="sv-SE"/>
          </a:p>
        </c:txPr>
        <c:crossAx val="126536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Hyra Sans Text" pitchFamily="50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Figur7!$N$45</c:f>
              <c:strCache>
                <c:ptCount val="1"/>
                <c:pt idx="0">
                  <c:v>Finland - per 1000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Figur7!$O$26:$AS$26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Figur7!$O$45:$AS$45</c:f>
              <c:numCache>
                <c:formatCode>General</c:formatCode>
                <c:ptCount val="31"/>
                <c:pt idx="0">
                  <c:v>10.211937595487601</c:v>
                </c:pt>
                <c:pt idx="1">
                  <c:v>7.2392022835419017</c:v>
                </c:pt>
                <c:pt idx="2">
                  <c:v>5.8699913371244188</c:v>
                </c:pt>
                <c:pt idx="3">
                  <c:v>5.103832630450877</c:v>
                </c:pt>
                <c:pt idx="4">
                  <c:v>4.9218938131755614</c:v>
                </c:pt>
                <c:pt idx="5">
                  <c:v>4.234499147538731</c:v>
                </c:pt>
                <c:pt idx="6">
                  <c:v>5.3406383667958215</c:v>
                </c:pt>
                <c:pt idx="7">
                  <c:v>5.9959274263810718</c:v>
                </c:pt>
                <c:pt idx="8">
                  <c:v>6.0013853520509439</c:v>
                </c:pt>
                <c:pt idx="9">
                  <c:v>6.8312543021350187</c:v>
                </c:pt>
                <c:pt idx="10">
                  <c:v>6.2817944768011165</c:v>
                </c:pt>
                <c:pt idx="11">
                  <c:v>5.6820388732218872</c:v>
                </c:pt>
                <c:pt idx="12">
                  <c:v>5.8219678673412343</c:v>
                </c:pt>
                <c:pt idx="13">
                  <c:v>6.3559500337785373</c:v>
                </c:pt>
                <c:pt idx="14">
                  <c:v>6.4276368560544839</c:v>
                </c:pt>
                <c:pt idx="15">
                  <c:v>6.4144095970808932</c:v>
                </c:pt>
                <c:pt idx="16">
                  <c:v>6.7539971864647779</c:v>
                </c:pt>
                <c:pt idx="17">
                  <c:v>5.8888858148992762</c:v>
                </c:pt>
                <c:pt idx="18">
                  <c:v>4.1900244452431981</c:v>
                </c:pt>
                <c:pt idx="19">
                  <c:v>4.7414378172456333</c:v>
                </c:pt>
                <c:pt idx="20">
                  <c:v>6.2543242063503843</c:v>
                </c:pt>
                <c:pt idx="21">
                  <c:v>6.2948249999861474</c:v>
                </c:pt>
                <c:pt idx="22">
                  <c:v>5.6168702468039919</c:v>
                </c:pt>
                <c:pt idx="23">
                  <c:v>5.3648147252995146</c:v>
                </c:pt>
                <c:pt idx="24">
                  <c:v>5.0296275356412803</c:v>
                </c:pt>
                <c:pt idx="25">
                  <c:v>5.5319970527557807</c:v>
                </c:pt>
                <c:pt idx="26">
                  <c:v>6.4576285525580523</c:v>
                </c:pt>
                <c:pt idx="27">
                  <c:v>7.7490356765675079</c:v>
                </c:pt>
                <c:pt idx="28">
                  <c:v>7.7749118644104636</c:v>
                </c:pt>
                <c:pt idx="29">
                  <c:v>7.0602579634519529</c:v>
                </c:pt>
                <c:pt idx="30">
                  <c:v>6.7731248613747264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B-4EF2-83F0-B3DB08C887CA}"/>
            </c:ext>
          </c:extLst>
        </c:ser>
        <c:ser>
          <c:idx val="1"/>
          <c:order val="1"/>
          <c:tx>
            <c:strRef>
              <c:f>Figur7!$N$69</c:f>
              <c:strCache>
                <c:ptCount val="1"/>
                <c:pt idx="0">
                  <c:v>England - per 1000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Figur7!$O$26:$AS$26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Figur7!$O$69:$AS$69</c:f>
              <c:numCache>
                <c:formatCode>General</c:formatCode>
                <c:ptCount val="31"/>
                <c:pt idx="0">
                  <c:v>3.2292428198433418</c:v>
                </c:pt>
                <c:pt idx="1">
                  <c:v>2.9965831909662901</c:v>
                </c:pt>
                <c:pt idx="2">
                  <c:v>3.0734497103049123</c:v>
                </c:pt>
                <c:pt idx="3">
                  <c:v>3.2063829081378761</c:v>
                </c:pt>
                <c:pt idx="4">
                  <c:v>3.2478014199055463</c:v>
                </c:pt>
                <c:pt idx="5">
                  <c:v>3.0728105014313951</c:v>
                </c:pt>
                <c:pt idx="6">
                  <c:v>3.0720356397231674</c:v>
                </c:pt>
                <c:pt idx="7">
                  <c:v>2.9219223032900046</c:v>
                </c:pt>
                <c:pt idx="8">
                  <c:v>2.8758241915122293</c:v>
                </c:pt>
                <c:pt idx="9">
                  <c:v>2.7438745726977469</c:v>
                </c:pt>
                <c:pt idx="10">
                  <c:v>2.6188227633332457</c:v>
                </c:pt>
                <c:pt idx="11">
                  <c:v>2.7536619879909741</c:v>
                </c:pt>
                <c:pt idx="12">
                  <c:v>2.8854993940972049</c:v>
                </c:pt>
                <c:pt idx="13">
                  <c:v>3.069453686253103</c:v>
                </c:pt>
                <c:pt idx="14">
                  <c:v>3.1508121566612655</c:v>
                </c:pt>
                <c:pt idx="15">
                  <c:v>3.1562713380895202</c:v>
                </c:pt>
                <c:pt idx="16">
                  <c:v>3.437839983962975</c:v>
                </c:pt>
                <c:pt idx="17">
                  <c:v>2.8564591177611502</c:v>
                </c:pt>
                <c:pt idx="18">
                  <c:v>2.3944180058394831</c:v>
                </c:pt>
                <c:pt idx="19">
                  <c:v>2.0274493042693642</c:v>
                </c:pt>
                <c:pt idx="20">
                  <c:v>2.1471664859002169</c:v>
                </c:pt>
                <c:pt idx="21">
                  <c:v>2.1608151987991109</c:v>
                </c:pt>
                <c:pt idx="22">
                  <c:v>2.0319015033657717</c:v>
                </c:pt>
                <c:pt idx="23">
                  <c:v>2.1691342978021453</c:v>
                </c:pt>
                <c:pt idx="24">
                  <c:v>2.6006501625406351</c:v>
                </c:pt>
                <c:pt idx="25">
                  <c:v>2.5671228068270846</c:v>
                </c:pt>
                <c:pt idx="26">
                  <c:v>2.9211030683538475</c:v>
                </c:pt>
                <c:pt idx="27">
                  <c:v>2.9563822413411178</c:v>
                </c:pt>
                <c:pt idx="28">
                  <c:v>3.1602323804786185</c:v>
                </c:pt>
                <c:pt idx="29">
                  <c:v>2.5929266136162687</c:v>
                </c:pt>
                <c:pt idx="30">
                  <c:v>3.0941128193517802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B-4EF2-83F0-B3DB08C887CA}"/>
            </c:ext>
          </c:extLst>
        </c:ser>
        <c:ser>
          <c:idx val="2"/>
          <c:order val="2"/>
          <c:tx>
            <c:strRef>
              <c:f>Figur7!$N$71</c:f>
              <c:strCache>
                <c:ptCount val="1"/>
                <c:pt idx="0">
                  <c:v>Medel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Figur7!$O$26:$AS$26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Figur7!$O$71:$AS$71</c:f>
              <c:numCache>
                <c:formatCode>General</c:formatCode>
                <c:ptCount val="31"/>
                <c:pt idx="0">
                  <c:v>5.6439818127911083</c:v>
                </c:pt>
                <c:pt idx="1">
                  <c:v>5.0791790678012116</c:v>
                </c:pt>
                <c:pt idx="2">
                  <c:v>4.718291159361482</c:v>
                </c:pt>
                <c:pt idx="3">
                  <c:v>4.9558893539534168</c:v>
                </c:pt>
                <c:pt idx="4">
                  <c:v>4.8820925922602845</c:v>
                </c:pt>
                <c:pt idx="5">
                  <c:v>4.8261863439931183</c:v>
                </c:pt>
                <c:pt idx="6">
                  <c:v>4.9559906515098913</c:v>
                </c:pt>
                <c:pt idx="7">
                  <c:v>4.8091177339768345</c:v>
                </c:pt>
                <c:pt idx="8">
                  <c:v>4.8337316777810937</c:v>
                </c:pt>
                <c:pt idx="9">
                  <c:v>4.8435117179541356</c:v>
                </c:pt>
                <c:pt idx="10">
                  <c:v>4.786560388871159</c:v>
                </c:pt>
                <c:pt idx="11">
                  <c:v>4.7438376683835095</c:v>
                </c:pt>
                <c:pt idx="12">
                  <c:v>4.8405917258680935</c:v>
                </c:pt>
                <c:pt idx="13">
                  <c:v>5.3031298389095625</c:v>
                </c:pt>
                <c:pt idx="14">
                  <c:v>5.3326490926402954</c:v>
                </c:pt>
                <c:pt idx="15">
                  <c:v>5.7750517255168301</c:v>
                </c:pt>
                <c:pt idx="16">
                  <c:v>5.9701691823681413</c:v>
                </c:pt>
                <c:pt idx="17">
                  <c:v>5.7124779617764032</c:v>
                </c:pt>
                <c:pt idx="18">
                  <c:v>4.5231615030619787</c:v>
                </c:pt>
                <c:pt idx="19">
                  <c:v>3.8633045792763401</c:v>
                </c:pt>
                <c:pt idx="20">
                  <c:v>3.9143897901145079</c:v>
                </c:pt>
                <c:pt idx="21">
                  <c:v>3.8732418273030955</c:v>
                </c:pt>
                <c:pt idx="22">
                  <c:v>3.7195258742383568</c:v>
                </c:pt>
                <c:pt idx="23">
                  <c:v>3.6545818031453292</c:v>
                </c:pt>
                <c:pt idx="24">
                  <c:v>3.7100046695695594</c:v>
                </c:pt>
                <c:pt idx="25">
                  <c:v>3.9324100638377559</c:v>
                </c:pt>
                <c:pt idx="26">
                  <c:v>4.2027153821334728</c:v>
                </c:pt>
                <c:pt idx="27">
                  <c:v>4.5993572845458326</c:v>
                </c:pt>
                <c:pt idx="28">
                  <c:v>4.7353938874547561</c:v>
                </c:pt>
                <c:pt idx="29">
                  <c:v>4.5961146397934893</c:v>
                </c:pt>
                <c:pt idx="30">
                  <c:v>4.6075061518470495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3B-4EF2-83F0-B3DB08C88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470328"/>
        <c:axId val="514469968"/>
      </c:lineChart>
      <c:catAx>
        <c:axId val="514470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yra Sans Text" panose="00000500000000000000" pitchFamily="50" charset="0"/>
                <a:ea typeface="+mn-ea"/>
                <a:cs typeface="+mn-cs"/>
              </a:defRPr>
            </a:pPr>
            <a:endParaRPr lang="sv-SE"/>
          </a:p>
        </c:txPr>
        <c:crossAx val="514469968"/>
        <c:crosses val="autoZero"/>
        <c:auto val="1"/>
        <c:lblAlgn val="ctr"/>
        <c:lblOffset val="100"/>
        <c:noMultiLvlLbl val="0"/>
      </c:catAx>
      <c:valAx>
        <c:axId val="5144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yra Sans Text" panose="00000500000000000000" pitchFamily="50" charset="0"/>
                <a:ea typeface="+mn-ea"/>
                <a:cs typeface="+mn-cs"/>
              </a:defRPr>
            </a:pPr>
            <a:endParaRPr lang="sv-SE"/>
          </a:p>
        </c:txPr>
        <c:crossAx val="514470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yra Sans Text" panose="00000500000000000000" pitchFamily="50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yra Sans Text" panose="00000500000000000000" pitchFamily="50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Figur8!$B$4</c:f>
              <c:strCache>
                <c:ptCount val="1"/>
                <c:pt idx="0">
                  <c:v>Ägt boende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Figur8!$A$5:$A$15</c:f>
              <c:strCache>
                <c:ptCount val="11"/>
                <c:pt idx="0">
                  <c:v>Italien</c:v>
                </c:pt>
                <c:pt idx="1">
                  <c:v>Österrike</c:v>
                </c:pt>
                <c:pt idx="2">
                  <c:v>Sverige</c:v>
                </c:pt>
                <c:pt idx="3">
                  <c:v>Tyskland</c:v>
                </c:pt>
                <c:pt idx="4">
                  <c:v>Frankrike</c:v>
                </c:pt>
                <c:pt idx="5">
                  <c:v>Spanien</c:v>
                </c:pt>
                <c:pt idx="6">
                  <c:v>Finland</c:v>
                </c:pt>
                <c:pt idx="7">
                  <c:v>Storbritannien*</c:v>
                </c:pt>
                <c:pt idx="8">
                  <c:v>Danmark</c:v>
                </c:pt>
                <c:pt idx="9">
                  <c:v>Schweiz*</c:v>
                </c:pt>
                <c:pt idx="10">
                  <c:v>Nederländerna</c:v>
                </c:pt>
              </c:strCache>
            </c:strRef>
          </c:cat>
          <c:val>
            <c:numRef>
              <c:f>Figur8!$B$5:$B$15</c:f>
              <c:numCache>
                <c:formatCode>General</c:formatCode>
                <c:ptCount val="11"/>
                <c:pt idx="0">
                  <c:v>1.5</c:v>
                </c:pt>
                <c:pt idx="1">
                  <c:v>1.8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2.1</c:v>
                </c:pt>
                <c:pt idx="7">
                  <c:v>2.2000000000000002</c:v>
                </c:pt>
                <c:pt idx="8">
                  <c:v>2</c:v>
                </c:pt>
                <c:pt idx="9">
                  <c:v>2.1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9-4FBC-964D-7061740BD353}"/>
            </c:ext>
          </c:extLst>
        </c:ser>
        <c:ser>
          <c:idx val="1"/>
          <c:order val="1"/>
          <c:tx>
            <c:strRef>
              <c:f>Figur8!$C$4</c:f>
              <c:strCache>
                <c:ptCount val="1"/>
                <c:pt idx="0">
                  <c:v>Hyrt boende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Figur8!$A$5:$A$15</c:f>
              <c:strCache>
                <c:ptCount val="11"/>
                <c:pt idx="0">
                  <c:v>Italien</c:v>
                </c:pt>
                <c:pt idx="1">
                  <c:v>Österrike</c:v>
                </c:pt>
                <c:pt idx="2">
                  <c:v>Sverige</c:v>
                </c:pt>
                <c:pt idx="3">
                  <c:v>Tyskland</c:v>
                </c:pt>
                <c:pt idx="4">
                  <c:v>Frankrike</c:v>
                </c:pt>
                <c:pt idx="5">
                  <c:v>Spanien</c:v>
                </c:pt>
                <c:pt idx="6">
                  <c:v>Finland</c:v>
                </c:pt>
                <c:pt idx="7">
                  <c:v>Storbritannien*</c:v>
                </c:pt>
                <c:pt idx="8">
                  <c:v>Danmark</c:v>
                </c:pt>
                <c:pt idx="9">
                  <c:v>Schweiz*</c:v>
                </c:pt>
                <c:pt idx="10">
                  <c:v>Nederländerna</c:v>
                </c:pt>
              </c:strCache>
            </c:strRef>
          </c:cat>
          <c:val>
            <c:numRef>
              <c:f>Figur8!$C$5:$C$15</c:f>
              <c:numCache>
                <c:formatCode>General</c:formatCode>
                <c:ptCount val="11"/>
                <c:pt idx="0">
                  <c:v>1.2</c:v>
                </c:pt>
                <c:pt idx="1">
                  <c:v>1.3</c:v>
                </c:pt>
                <c:pt idx="2">
                  <c:v>1.4</c:v>
                </c:pt>
                <c:pt idx="3">
                  <c:v>1.5</c:v>
                </c:pt>
                <c:pt idx="4">
                  <c:v>1.5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1.7</c:v>
                </c:pt>
                <c:pt idx="9">
                  <c:v>1.7</c:v>
                </c:pt>
                <c:pt idx="10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D9-4FBC-964D-7061740BD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2984944"/>
        <c:axId val="952985304"/>
      </c:barChart>
      <c:catAx>
        <c:axId val="95298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52985304"/>
        <c:crosses val="autoZero"/>
        <c:auto val="1"/>
        <c:lblAlgn val="ctr"/>
        <c:lblOffset val="100"/>
        <c:noMultiLvlLbl val="0"/>
      </c:catAx>
      <c:valAx>
        <c:axId val="952985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5298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Figur9!$B$3</c:f>
              <c:strCache>
                <c:ptCount val="1"/>
                <c:pt idx="0">
                  <c:v>Ägt boende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Figur9!$A$4:$A$14</c:f>
              <c:strCache>
                <c:ptCount val="11"/>
                <c:pt idx="0">
                  <c:v>Italien</c:v>
                </c:pt>
                <c:pt idx="1">
                  <c:v>Österrike</c:v>
                </c:pt>
                <c:pt idx="2">
                  <c:v>Sverige</c:v>
                </c:pt>
                <c:pt idx="3">
                  <c:v>Tyskland</c:v>
                </c:pt>
                <c:pt idx="4">
                  <c:v>Frankrike</c:v>
                </c:pt>
                <c:pt idx="5">
                  <c:v>Finland</c:v>
                </c:pt>
                <c:pt idx="6">
                  <c:v>Danmark</c:v>
                </c:pt>
                <c:pt idx="7">
                  <c:v>Schweiz*</c:v>
                </c:pt>
                <c:pt idx="8">
                  <c:v>Storbritannien*</c:v>
                </c:pt>
                <c:pt idx="9">
                  <c:v>Spanien</c:v>
                </c:pt>
                <c:pt idx="10">
                  <c:v>Nederländerna</c:v>
                </c:pt>
              </c:strCache>
            </c:strRef>
          </c:cat>
          <c:val>
            <c:numRef>
              <c:f>Figur9!$B$4:$B$14</c:f>
              <c:numCache>
                <c:formatCode>General</c:formatCode>
                <c:ptCount val="11"/>
                <c:pt idx="0">
                  <c:v>18.8</c:v>
                </c:pt>
                <c:pt idx="1">
                  <c:v>48.9</c:v>
                </c:pt>
                <c:pt idx="2">
                  <c:v>52.6</c:v>
                </c:pt>
                <c:pt idx="3">
                  <c:v>54.8</c:v>
                </c:pt>
                <c:pt idx="4">
                  <c:v>56.9</c:v>
                </c:pt>
                <c:pt idx="5">
                  <c:v>63.6</c:v>
                </c:pt>
                <c:pt idx="6">
                  <c:v>61.4</c:v>
                </c:pt>
                <c:pt idx="7">
                  <c:v>71</c:v>
                </c:pt>
                <c:pt idx="8">
                  <c:v>71.400000000000006</c:v>
                </c:pt>
                <c:pt idx="9">
                  <c:v>63.4</c:v>
                </c:pt>
                <c:pt idx="10">
                  <c:v>70.099999999999994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F-4A80-9FF1-CE4FA77CF65B}"/>
            </c:ext>
          </c:extLst>
        </c:ser>
        <c:ser>
          <c:idx val="1"/>
          <c:order val="1"/>
          <c:tx>
            <c:strRef>
              <c:f>Figur9!$C$3</c:f>
              <c:strCache>
                <c:ptCount val="1"/>
                <c:pt idx="0">
                  <c:v>Hyrt boende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Figur9!$A$4:$A$14</c:f>
              <c:strCache>
                <c:ptCount val="11"/>
                <c:pt idx="0">
                  <c:v>Italien</c:v>
                </c:pt>
                <c:pt idx="1">
                  <c:v>Österrike</c:v>
                </c:pt>
                <c:pt idx="2">
                  <c:v>Sverige</c:v>
                </c:pt>
                <c:pt idx="3">
                  <c:v>Tyskland</c:v>
                </c:pt>
                <c:pt idx="4">
                  <c:v>Frankrike</c:v>
                </c:pt>
                <c:pt idx="5">
                  <c:v>Finland</c:v>
                </c:pt>
                <c:pt idx="6">
                  <c:v>Danmark</c:v>
                </c:pt>
                <c:pt idx="7">
                  <c:v>Schweiz*</c:v>
                </c:pt>
                <c:pt idx="8">
                  <c:v>Storbritannien*</c:v>
                </c:pt>
                <c:pt idx="9">
                  <c:v>Spanien</c:v>
                </c:pt>
                <c:pt idx="10">
                  <c:v>Nederländerna</c:v>
                </c:pt>
              </c:strCache>
            </c:strRef>
          </c:cat>
          <c:val>
            <c:numRef>
              <c:f>Figur9!$C$4:$C$14</c:f>
              <c:numCache>
                <c:formatCode>General</c:formatCode>
                <c:ptCount val="11"/>
                <c:pt idx="0">
                  <c:v>7.4</c:v>
                </c:pt>
                <c:pt idx="1">
                  <c:v>7.6</c:v>
                </c:pt>
                <c:pt idx="2">
                  <c:v>7.7</c:v>
                </c:pt>
                <c:pt idx="3">
                  <c:v>12.1</c:v>
                </c:pt>
                <c:pt idx="4">
                  <c:v>12.5</c:v>
                </c:pt>
                <c:pt idx="5">
                  <c:v>12.5</c:v>
                </c:pt>
                <c:pt idx="6">
                  <c:v>14.8</c:v>
                </c:pt>
                <c:pt idx="7">
                  <c:v>24.9</c:v>
                </c:pt>
                <c:pt idx="8">
                  <c:v>25.7</c:v>
                </c:pt>
                <c:pt idx="9">
                  <c:v>35.799999999999997</c:v>
                </c:pt>
                <c:pt idx="10">
                  <c:v>38.700000000000003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F-4A80-9FF1-CE4FA77CF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0783040"/>
        <c:axId val="948948512"/>
      </c:barChart>
      <c:catAx>
        <c:axId val="76078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48948512"/>
        <c:crosses val="autoZero"/>
        <c:auto val="1"/>
        <c:lblAlgn val="ctr"/>
        <c:lblOffset val="100"/>
        <c:noMultiLvlLbl val="0"/>
      </c:catAx>
      <c:valAx>
        <c:axId val="94894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6078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Figur10!$B$3</c:f>
              <c:strCache>
                <c:ptCount val="1"/>
                <c:pt idx="0">
                  <c:v>Första kvintilen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Figur10!$A$4:$A$14</c:f>
              <c:strCache>
                <c:ptCount val="11"/>
                <c:pt idx="0">
                  <c:v>Italien</c:v>
                </c:pt>
                <c:pt idx="1">
                  <c:v>Österrike</c:v>
                </c:pt>
                <c:pt idx="2">
                  <c:v>Sverige</c:v>
                </c:pt>
                <c:pt idx="3">
                  <c:v>Tyskland</c:v>
                </c:pt>
                <c:pt idx="4">
                  <c:v>Frankrike</c:v>
                </c:pt>
                <c:pt idx="5">
                  <c:v>Finland</c:v>
                </c:pt>
                <c:pt idx="6">
                  <c:v>Danmark</c:v>
                </c:pt>
                <c:pt idx="7">
                  <c:v>Schweiz*</c:v>
                </c:pt>
                <c:pt idx="8">
                  <c:v>Storbritannien*</c:v>
                </c:pt>
                <c:pt idx="9">
                  <c:v>Nederländerna</c:v>
                </c:pt>
                <c:pt idx="10">
                  <c:v>Spanien</c:v>
                </c:pt>
              </c:strCache>
            </c:strRef>
          </c:cat>
          <c:val>
            <c:numRef>
              <c:f>Figur10!$B$4:$B$14</c:f>
              <c:numCache>
                <c:formatCode>General</c:formatCode>
                <c:ptCount val="11"/>
                <c:pt idx="0">
                  <c:v>13.4</c:v>
                </c:pt>
                <c:pt idx="1">
                  <c:v>14.7</c:v>
                </c:pt>
                <c:pt idx="2">
                  <c:v>18.8</c:v>
                </c:pt>
                <c:pt idx="3">
                  <c:v>20</c:v>
                </c:pt>
                <c:pt idx="4">
                  <c:v>20.5</c:v>
                </c:pt>
                <c:pt idx="5">
                  <c:v>24.8</c:v>
                </c:pt>
                <c:pt idx="6">
                  <c:v>27.8</c:v>
                </c:pt>
                <c:pt idx="7">
                  <c:v>29.5</c:v>
                </c:pt>
                <c:pt idx="8">
                  <c:v>41.9</c:v>
                </c:pt>
                <c:pt idx="9">
                  <c:v>43.4</c:v>
                </c:pt>
                <c:pt idx="10">
                  <c:v>44.4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1-42A7-83B2-8187BE3A18AA}"/>
            </c:ext>
          </c:extLst>
        </c:ser>
        <c:ser>
          <c:idx val="1"/>
          <c:order val="1"/>
          <c:tx>
            <c:strRef>
              <c:f>Figur10!$C$3</c:f>
              <c:strCache>
                <c:ptCount val="1"/>
                <c:pt idx="0">
                  <c:v>Andra kvintilen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Figur10!$A$4:$A$14</c:f>
              <c:strCache>
                <c:ptCount val="11"/>
                <c:pt idx="0">
                  <c:v>Italien</c:v>
                </c:pt>
                <c:pt idx="1">
                  <c:v>Österrike</c:v>
                </c:pt>
                <c:pt idx="2">
                  <c:v>Sverige</c:v>
                </c:pt>
                <c:pt idx="3">
                  <c:v>Tyskland</c:v>
                </c:pt>
                <c:pt idx="4">
                  <c:v>Frankrike</c:v>
                </c:pt>
                <c:pt idx="5">
                  <c:v>Finland</c:v>
                </c:pt>
                <c:pt idx="6">
                  <c:v>Danmark</c:v>
                </c:pt>
                <c:pt idx="7">
                  <c:v>Schweiz*</c:v>
                </c:pt>
                <c:pt idx="8">
                  <c:v>Storbritannien*</c:v>
                </c:pt>
                <c:pt idx="9">
                  <c:v>Nederländerna</c:v>
                </c:pt>
                <c:pt idx="10">
                  <c:v>Spanien</c:v>
                </c:pt>
              </c:strCache>
            </c:strRef>
          </c:cat>
          <c:val>
            <c:numRef>
              <c:f>Figur10!$C$4:$C$14</c:f>
              <c:numCache>
                <c:formatCode>General</c:formatCode>
                <c:ptCount val="11"/>
                <c:pt idx="0">
                  <c:v>13.7</c:v>
                </c:pt>
                <c:pt idx="1">
                  <c:v>24.3</c:v>
                </c:pt>
                <c:pt idx="2">
                  <c:v>27</c:v>
                </c:pt>
                <c:pt idx="3">
                  <c:v>24.2</c:v>
                </c:pt>
                <c:pt idx="4">
                  <c:v>33</c:v>
                </c:pt>
                <c:pt idx="5">
                  <c:v>38.299999999999997</c:v>
                </c:pt>
                <c:pt idx="6">
                  <c:v>32.6</c:v>
                </c:pt>
                <c:pt idx="7">
                  <c:v>35.200000000000003</c:v>
                </c:pt>
                <c:pt idx="8">
                  <c:v>43.7</c:v>
                </c:pt>
                <c:pt idx="9">
                  <c:v>54.3</c:v>
                </c:pt>
                <c:pt idx="10">
                  <c:v>52.8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1-42A7-83B2-8187BE3A18AA}"/>
            </c:ext>
          </c:extLst>
        </c:ser>
        <c:ser>
          <c:idx val="2"/>
          <c:order val="2"/>
          <c:tx>
            <c:strRef>
              <c:f>Figur10!$D$3</c:f>
              <c:strCache>
                <c:ptCount val="1"/>
                <c:pt idx="0">
                  <c:v>Tredje kvintilen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Figur10!$A$4:$A$14</c:f>
              <c:strCache>
                <c:ptCount val="11"/>
                <c:pt idx="0">
                  <c:v>Italien</c:v>
                </c:pt>
                <c:pt idx="1">
                  <c:v>Österrike</c:v>
                </c:pt>
                <c:pt idx="2">
                  <c:v>Sverige</c:v>
                </c:pt>
                <c:pt idx="3">
                  <c:v>Tyskland</c:v>
                </c:pt>
                <c:pt idx="4">
                  <c:v>Frankrike</c:v>
                </c:pt>
                <c:pt idx="5">
                  <c:v>Finland</c:v>
                </c:pt>
                <c:pt idx="6">
                  <c:v>Danmark</c:v>
                </c:pt>
                <c:pt idx="7">
                  <c:v>Schweiz*</c:v>
                </c:pt>
                <c:pt idx="8">
                  <c:v>Storbritannien*</c:v>
                </c:pt>
                <c:pt idx="9">
                  <c:v>Nederländerna</c:v>
                </c:pt>
                <c:pt idx="10">
                  <c:v>Spanien</c:v>
                </c:pt>
              </c:strCache>
            </c:strRef>
          </c:cat>
          <c:val>
            <c:numRef>
              <c:f>Figur10!$D$4:$D$14</c:f>
              <c:numCache>
                <c:formatCode>General</c:formatCode>
                <c:ptCount val="11"/>
                <c:pt idx="0">
                  <c:v>13.5</c:v>
                </c:pt>
                <c:pt idx="1">
                  <c:v>32.299999999999997</c:v>
                </c:pt>
                <c:pt idx="2">
                  <c:v>36.200000000000003</c:v>
                </c:pt>
                <c:pt idx="3">
                  <c:v>32</c:v>
                </c:pt>
                <c:pt idx="4">
                  <c:v>42.2</c:v>
                </c:pt>
                <c:pt idx="5">
                  <c:v>51.8</c:v>
                </c:pt>
                <c:pt idx="6">
                  <c:v>40.6</c:v>
                </c:pt>
                <c:pt idx="7">
                  <c:v>42.8</c:v>
                </c:pt>
                <c:pt idx="8">
                  <c:v>54.7</c:v>
                </c:pt>
                <c:pt idx="9">
                  <c:v>62.3</c:v>
                </c:pt>
                <c:pt idx="10">
                  <c:v>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1-42A7-83B2-8187BE3A18AA}"/>
            </c:ext>
          </c:extLst>
        </c:ser>
        <c:ser>
          <c:idx val="3"/>
          <c:order val="3"/>
          <c:tx>
            <c:strRef>
              <c:f>Figur10!$E$3</c:f>
              <c:strCache>
                <c:ptCount val="1"/>
                <c:pt idx="0">
                  <c:v>Fjärde kvintilen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Figur10!$A$4:$A$14</c:f>
              <c:strCache>
                <c:ptCount val="11"/>
                <c:pt idx="0">
                  <c:v>Italien</c:v>
                </c:pt>
                <c:pt idx="1">
                  <c:v>Österrike</c:v>
                </c:pt>
                <c:pt idx="2">
                  <c:v>Sverige</c:v>
                </c:pt>
                <c:pt idx="3">
                  <c:v>Tyskland</c:v>
                </c:pt>
                <c:pt idx="4">
                  <c:v>Frankrike</c:v>
                </c:pt>
                <c:pt idx="5">
                  <c:v>Finland</c:v>
                </c:pt>
                <c:pt idx="6">
                  <c:v>Danmark</c:v>
                </c:pt>
                <c:pt idx="7">
                  <c:v>Schweiz*</c:v>
                </c:pt>
                <c:pt idx="8">
                  <c:v>Storbritannien*</c:v>
                </c:pt>
                <c:pt idx="9">
                  <c:v>Nederländerna</c:v>
                </c:pt>
                <c:pt idx="10">
                  <c:v>Spanien</c:v>
                </c:pt>
              </c:strCache>
            </c:strRef>
          </c:cat>
          <c:val>
            <c:numRef>
              <c:f>Figur10!$E$4:$E$14</c:f>
              <c:numCache>
                <c:formatCode>General</c:formatCode>
                <c:ptCount val="11"/>
                <c:pt idx="0">
                  <c:v>18.100000000000001</c:v>
                </c:pt>
                <c:pt idx="1">
                  <c:v>37.6</c:v>
                </c:pt>
                <c:pt idx="2">
                  <c:v>45.1</c:v>
                </c:pt>
                <c:pt idx="3">
                  <c:v>40.299999999999997</c:v>
                </c:pt>
                <c:pt idx="4">
                  <c:v>52.4</c:v>
                </c:pt>
                <c:pt idx="5">
                  <c:v>59.1</c:v>
                </c:pt>
                <c:pt idx="6">
                  <c:v>48.4</c:v>
                </c:pt>
                <c:pt idx="7">
                  <c:v>52.7</c:v>
                </c:pt>
                <c:pt idx="8">
                  <c:v>62.1</c:v>
                </c:pt>
                <c:pt idx="9">
                  <c:v>68.099999999999994</c:v>
                </c:pt>
                <c:pt idx="10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F1-42A7-83B2-8187BE3A1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4414440"/>
        <c:axId val="870011192"/>
      </c:barChart>
      <c:catAx>
        <c:axId val="874414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yra Sans Text" panose="00000500000000000000" pitchFamily="50" charset="0"/>
                <a:ea typeface="+mn-ea"/>
                <a:cs typeface="+mn-cs"/>
              </a:defRPr>
            </a:pPr>
            <a:endParaRPr lang="sv-SE"/>
          </a:p>
        </c:txPr>
        <c:crossAx val="870011192"/>
        <c:crosses val="autoZero"/>
        <c:auto val="1"/>
        <c:lblAlgn val="ctr"/>
        <c:lblOffset val="100"/>
        <c:noMultiLvlLbl val="0"/>
      </c:catAx>
      <c:valAx>
        <c:axId val="870011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yra Sans Text" panose="00000500000000000000" pitchFamily="50" charset="0"/>
                <a:ea typeface="+mn-ea"/>
                <a:cs typeface="+mn-cs"/>
              </a:defRPr>
            </a:pPr>
            <a:endParaRPr lang="sv-SE"/>
          </a:p>
        </c:txPr>
        <c:crossAx val="874414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yra Sans Text" panose="00000500000000000000" pitchFamily="50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yra Sans Text" panose="00000500000000000000" pitchFamily="50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Figur11!$B$3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Figur11!$A$4:$A$14</c:f>
              <c:strCache>
                <c:ptCount val="11"/>
                <c:pt idx="0">
                  <c:v>Italien</c:v>
                </c:pt>
                <c:pt idx="1">
                  <c:v>Spanien</c:v>
                </c:pt>
                <c:pt idx="2">
                  <c:v>Österrike</c:v>
                </c:pt>
                <c:pt idx="3">
                  <c:v>Tyskland</c:v>
                </c:pt>
                <c:pt idx="4">
                  <c:v>Nederländerna</c:v>
                </c:pt>
                <c:pt idx="5">
                  <c:v>Frankrike</c:v>
                </c:pt>
                <c:pt idx="6">
                  <c:v>Storbritannien</c:v>
                </c:pt>
                <c:pt idx="7">
                  <c:v>Finland</c:v>
                </c:pt>
                <c:pt idx="8">
                  <c:v>Schweiz</c:v>
                </c:pt>
                <c:pt idx="9">
                  <c:v>Danmark</c:v>
                </c:pt>
                <c:pt idx="10">
                  <c:v>Sverige</c:v>
                </c:pt>
              </c:strCache>
            </c:strRef>
          </c:cat>
          <c:val>
            <c:numRef>
              <c:f>Figur11!$B$4:$B$14</c:f>
              <c:numCache>
                <c:formatCode>General</c:formatCode>
                <c:ptCount val="11"/>
                <c:pt idx="0">
                  <c:v>8.9</c:v>
                </c:pt>
                <c:pt idx="1">
                  <c:v>13</c:v>
                </c:pt>
                <c:pt idx="2">
                  <c:v>20.2</c:v>
                </c:pt>
                <c:pt idx="3">
                  <c:v>21.9</c:v>
                </c:pt>
                <c:pt idx="4">
                  <c:v>24.6</c:v>
                </c:pt>
                <c:pt idx="5">
                  <c:v>27</c:v>
                </c:pt>
                <c:pt idx="6">
                  <c:v>30.8</c:v>
                </c:pt>
                <c:pt idx="7">
                  <c:v>31.9</c:v>
                </c:pt>
                <c:pt idx="8">
                  <c:v>32.6</c:v>
                </c:pt>
                <c:pt idx="9">
                  <c:v>32.9</c:v>
                </c:pt>
                <c:pt idx="10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4-44CF-85AB-A5AB12AA6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5730312"/>
        <c:axId val="255729952"/>
      </c:barChart>
      <c:catAx>
        <c:axId val="255730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yra Sans Text" panose="00000500000000000000" pitchFamily="50" charset="0"/>
                <a:ea typeface="+mn-ea"/>
                <a:cs typeface="+mn-cs"/>
              </a:defRPr>
            </a:pPr>
            <a:endParaRPr lang="sv-SE"/>
          </a:p>
        </c:txPr>
        <c:crossAx val="255729952"/>
        <c:crosses val="autoZero"/>
        <c:auto val="1"/>
        <c:lblAlgn val="ctr"/>
        <c:lblOffset val="100"/>
        <c:noMultiLvlLbl val="0"/>
      </c:catAx>
      <c:valAx>
        <c:axId val="255729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yra Sans Text" panose="00000500000000000000" pitchFamily="50" charset="0"/>
                <a:ea typeface="+mn-ea"/>
                <a:cs typeface="+mn-cs"/>
              </a:defRPr>
            </a:pPr>
            <a:endParaRPr lang="sv-SE"/>
          </a:p>
        </c:txPr>
        <c:crossAx val="255730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yra Sans Text" panose="00000500000000000000" pitchFamily="50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Figur12!$B$3</c:f>
              <c:strCache>
                <c:ptCount val="1"/>
                <c:pt idx="0">
                  <c:v>Hyrt boende, marknadsnivå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Figur12!$A$4:$A$14</c:f>
              <c:strCache>
                <c:ptCount val="11"/>
                <c:pt idx="0">
                  <c:v>Italien</c:v>
                </c:pt>
                <c:pt idx="1">
                  <c:v>Nederländerna</c:v>
                </c:pt>
                <c:pt idx="2">
                  <c:v>Tyskland</c:v>
                </c:pt>
                <c:pt idx="3">
                  <c:v>Österrike</c:v>
                </c:pt>
                <c:pt idx="4">
                  <c:v>Schweiz</c:v>
                </c:pt>
                <c:pt idx="5">
                  <c:v>Spanien</c:v>
                </c:pt>
                <c:pt idx="6">
                  <c:v>Frankrike</c:v>
                </c:pt>
                <c:pt idx="7">
                  <c:v>Danmark</c:v>
                </c:pt>
                <c:pt idx="8">
                  <c:v>Sverige</c:v>
                </c:pt>
                <c:pt idx="9">
                  <c:v>Finland</c:v>
                </c:pt>
                <c:pt idx="10">
                  <c:v>Storbritannien</c:v>
                </c:pt>
              </c:strCache>
            </c:strRef>
          </c:cat>
          <c:val>
            <c:numRef>
              <c:f>Figur12!$B$4:$B$14</c:f>
              <c:numCache>
                <c:formatCode>General</c:formatCode>
                <c:ptCount val="11"/>
                <c:pt idx="0">
                  <c:v>23.3</c:v>
                </c:pt>
                <c:pt idx="1">
                  <c:v>32.6</c:v>
                </c:pt>
                <c:pt idx="2">
                  <c:v>35.6</c:v>
                </c:pt>
                <c:pt idx="3">
                  <c:v>40.6</c:v>
                </c:pt>
                <c:pt idx="4">
                  <c:v>43.7</c:v>
                </c:pt>
                <c:pt idx="5">
                  <c:v>51.8</c:v>
                </c:pt>
                <c:pt idx="6">
                  <c:v>51.9</c:v>
                </c:pt>
                <c:pt idx="7">
                  <c:v>54.9</c:v>
                </c:pt>
                <c:pt idx="8">
                  <c:v>58.4</c:v>
                </c:pt>
                <c:pt idx="9">
                  <c:v>62.7</c:v>
                </c:pt>
                <c:pt idx="10">
                  <c:v>77.099999999999994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E-4ABE-B845-C039A005E970}"/>
            </c:ext>
          </c:extLst>
        </c:ser>
        <c:ser>
          <c:idx val="1"/>
          <c:order val="1"/>
          <c:tx>
            <c:strRef>
              <c:f>Figur12!$C$3</c:f>
              <c:strCache>
                <c:ptCount val="1"/>
                <c:pt idx="0">
                  <c:v>Ägt boende, med bolån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Figur12!$A$4:$A$14</c:f>
              <c:strCache>
                <c:ptCount val="11"/>
                <c:pt idx="0">
                  <c:v>Italien</c:v>
                </c:pt>
                <c:pt idx="1">
                  <c:v>Nederländerna</c:v>
                </c:pt>
                <c:pt idx="2">
                  <c:v>Tyskland</c:v>
                </c:pt>
                <c:pt idx="3">
                  <c:v>Österrike</c:v>
                </c:pt>
                <c:pt idx="4">
                  <c:v>Schweiz</c:v>
                </c:pt>
                <c:pt idx="5">
                  <c:v>Spanien</c:v>
                </c:pt>
                <c:pt idx="6">
                  <c:v>Frankrike</c:v>
                </c:pt>
                <c:pt idx="7">
                  <c:v>Danmark</c:v>
                </c:pt>
                <c:pt idx="8">
                  <c:v>Sverige</c:v>
                </c:pt>
                <c:pt idx="9">
                  <c:v>Finland</c:v>
                </c:pt>
                <c:pt idx="10">
                  <c:v>Storbritannien</c:v>
                </c:pt>
              </c:strCache>
            </c:strRef>
          </c:cat>
          <c:val>
            <c:numRef>
              <c:f>Figur12!$C$4:$C$14</c:f>
              <c:numCache>
                <c:formatCode>General</c:formatCode>
                <c:ptCount val="11"/>
                <c:pt idx="0">
                  <c:v>15.4</c:v>
                </c:pt>
                <c:pt idx="1">
                  <c:v>20.399999999999999</c:v>
                </c:pt>
                <c:pt idx="2">
                  <c:v>17.899999999999999</c:v>
                </c:pt>
                <c:pt idx="3">
                  <c:v>17.100000000000001</c:v>
                </c:pt>
                <c:pt idx="4">
                  <c:v>22.3</c:v>
                </c:pt>
                <c:pt idx="5">
                  <c:v>13.3</c:v>
                </c:pt>
                <c:pt idx="6">
                  <c:v>33.200000000000003</c:v>
                </c:pt>
                <c:pt idx="7">
                  <c:v>21.6</c:v>
                </c:pt>
                <c:pt idx="8">
                  <c:v>32.700000000000003</c:v>
                </c:pt>
                <c:pt idx="9">
                  <c:v>37.1</c:v>
                </c:pt>
                <c:pt idx="1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3E-4ABE-B845-C039A005E970}"/>
            </c:ext>
          </c:extLst>
        </c:ser>
        <c:ser>
          <c:idx val="2"/>
          <c:order val="2"/>
          <c:tx>
            <c:strRef>
              <c:f>Figur12!$D$3</c:f>
              <c:strCache>
                <c:ptCount val="1"/>
                <c:pt idx="0">
                  <c:v>Ägt boende, utan bolån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Figur12!$A$4:$A$14</c:f>
              <c:strCache>
                <c:ptCount val="11"/>
                <c:pt idx="0">
                  <c:v>Italien</c:v>
                </c:pt>
                <c:pt idx="1">
                  <c:v>Nederländerna</c:v>
                </c:pt>
                <c:pt idx="2">
                  <c:v>Tyskland</c:v>
                </c:pt>
                <c:pt idx="3">
                  <c:v>Österrike</c:v>
                </c:pt>
                <c:pt idx="4">
                  <c:v>Schweiz</c:v>
                </c:pt>
                <c:pt idx="5">
                  <c:v>Spanien</c:v>
                </c:pt>
                <c:pt idx="6">
                  <c:v>Frankrike</c:v>
                </c:pt>
                <c:pt idx="7">
                  <c:v>Danmark</c:v>
                </c:pt>
                <c:pt idx="8">
                  <c:v>Sverige</c:v>
                </c:pt>
                <c:pt idx="9">
                  <c:v>Finland</c:v>
                </c:pt>
                <c:pt idx="10">
                  <c:v>Storbritannien</c:v>
                </c:pt>
              </c:strCache>
            </c:strRef>
          </c:cat>
          <c:val>
            <c:numRef>
              <c:f>Figur12!$D$4:$D$14</c:f>
              <c:numCache>
                <c:formatCode>General</c:formatCode>
                <c:ptCount val="11"/>
                <c:pt idx="0">
                  <c:v>3.8</c:v>
                </c:pt>
                <c:pt idx="1">
                  <c:v>7.9</c:v>
                </c:pt>
                <c:pt idx="2">
                  <c:v>5.5</c:v>
                </c:pt>
                <c:pt idx="3">
                  <c:v>6.1</c:v>
                </c:pt>
                <c:pt idx="4">
                  <c:v>9.1</c:v>
                </c:pt>
                <c:pt idx="5">
                  <c:v>3.6</c:v>
                </c:pt>
                <c:pt idx="6">
                  <c:v>6.3</c:v>
                </c:pt>
                <c:pt idx="7">
                  <c:v>14.3</c:v>
                </c:pt>
                <c:pt idx="8">
                  <c:v>15.5</c:v>
                </c:pt>
                <c:pt idx="9">
                  <c:v>9.4</c:v>
                </c:pt>
                <c:pt idx="10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3E-4ABE-B845-C039A005E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561920"/>
        <c:axId val="436562280"/>
      </c:barChart>
      <c:catAx>
        <c:axId val="43656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yra Sans Text" panose="00000500000000000000" pitchFamily="50" charset="0"/>
                <a:ea typeface="+mn-ea"/>
                <a:cs typeface="+mn-cs"/>
              </a:defRPr>
            </a:pPr>
            <a:endParaRPr lang="sv-SE"/>
          </a:p>
        </c:txPr>
        <c:crossAx val="436562280"/>
        <c:crosses val="autoZero"/>
        <c:auto val="1"/>
        <c:lblAlgn val="ctr"/>
        <c:lblOffset val="100"/>
        <c:noMultiLvlLbl val="0"/>
      </c:catAx>
      <c:valAx>
        <c:axId val="436562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yra Sans Text" panose="00000500000000000000" pitchFamily="50" charset="0"/>
                <a:ea typeface="+mn-ea"/>
                <a:cs typeface="+mn-cs"/>
              </a:defRPr>
            </a:pPr>
            <a:endParaRPr lang="sv-SE"/>
          </a:p>
        </c:txPr>
        <c:crossAx val="43656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yra Sans Text" panose="00000500000000000000" pitchFamily="50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yra Sans Text" panose="00000500000000000000" pitchFamily="50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4</xdr:row>
      <xdr:rowOff>174171</xdr:rowOff>
    </xdr:from>
    <xdr:to>
      <xdr:col>7</xdr:col>
      <xdr:colOff>25462</xdr:colOff>
      <xdr:row>19</xdr:row>
      <xdr:rowOff>87086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6266723A-3AB8-FAE0-60D0-273F7D985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1" y="1001485"/>
          <a:ext cx="4140261" cy="26887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350520</xdr:colOff>
      <xdr:row>1</xdr:row>
      <xdr:rowOff>80010</xdr:rowOff>
    </xdr:from>
    <xdr:to>
      <xdr:col>11</xdr:col>
      <xdr:colOff>533400</xdr:colOff>
      <xdr:row>14</xdr:row>
      <xdr:rowOff>167640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E8DDD83-A11D-5746-DEDF-16B5CF622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</xdr:colOff>
      <xdr:row>0</xdr:row>
      <xdr:rowOff>171450</xdr:rowOff>
    </xdr:from>
    <xdr:to>
      <xdr:col>13</xdr:col>
      <xdr:colOff>441960</xdr:colOff>
      <xdr:row>15</xdr:row>
      <xdr:rowOff>171450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52503EA-537F-8168-F332-FC45D3419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2</xdr:row>
      <xdr:rowOff>3810</xdr:rowOff>
    </xdr:from>
    <xdr:to>
      <xdr:col>13</xdr:col>
      <xdr:colOff>350820</xdr:colOff>
      <xdr:row>19</xdr:row>
      <xdr:rowOff>150090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EFB346B-C177-5A84-CECC-DA1AC57FB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30481</xdr:colOff>
      <xdr:row>4</xdr:row>
      <xdr:rowOff>152401</xdr:rowOff>
    </xdr:from>
    <xdr:to>
      <xdr:col>6</xdr:col>
      <xdr:colOff>320041</xdr:colOff>
      <xdr:row>19</xdr:row>
      <xdr:rowOff>57893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30FD1BC-7687-FC76-49A3-7A3D005D5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1" y="952501"/>
          <a:ext cx="3947160" cy="25343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45721</xdr:colOff>
      <xdr:row>5</xdr:row>
      <xdr:rowOff>15241</xdr:rowOff>
    </xdr:from>
    <xdr:to>
      <xdr:col>6</xdr:col>
      <xdr:colOff>399396</xdr:colOff>
      <xdr:row>19</xdr:row>
      <xdr:rowOff>137160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732F8700-0705-64D2-94CB-0DCB98E13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1" y="990601"/>
          <a:ext cx="4011275" cy="2575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5</xdr:row>
      <xdr:rowOff>38101</xdr:rowOff>
    </xdr:from>
    <xdr:to>
      <xdr:col>6</xdr:col>
      <xdr:colOff>476343</xdr:colOff>
      <xdr:row>19</xdr:row>
      <xdr:rowOff>106681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F0CE11C-F8FB-5B7F-811B-61261F4D1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" y="1188721"/>
          <a:ext cx="3928203" cy="25222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370114</xdr:colOff>
      <xdr:row>4</xdr:row>
      <xdr:rowOff>32657</xdr:rowOff>
    </xdr:from>
    <xdr:to>
      <xdr:col>9</xdr:col>
      <xdr:colOff>533400</xdr:colOff>
      <xdr:row>19</xdr:row>
      <xdr:rowOff>-1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8DAADB1-AD9E-3AC6-CDEF-C811D9DE7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1</xdr:row>
      <xdr:rowOff>91441</xdr:rowOff>
    </xdr:from>
    <xdr:to>
      <xdr:col>4</xdr:col>
      <xdr:colOff>350520</xdr:colOff>
      <xdr:row>14</xdr:row>
      <xdr:rowOff>68581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E238545-F01B-4464-8D4B-0DCF13D93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</xdr:row>
      <xdr:rowOff>68580</xdr:rowOff>
    </xdr:from>
    <xdr:to>
      <xdr:col>7</xdr:col>
      <xdr:colOff>152400</xdr:colOff>
      <xdr:row>20</xdr:row>
      <xdr:rowOff>106680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8209D8E-B680-6F51-5776-F057E0853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2</xdr:row>
      <xdr:rowOff>167640</xdr:rowOff>
    </xdr:from>
    <xdr:to>
      <xdr:col>11</xdr:col>
      <xdr:colOff>480060</xdr:colOff>
      <xdr:row>16</xdr:row>
      <xdr:rowOff>30480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37B5F6D-2E0C-B8B6-A7DD-F873D04E3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213360</xdr:colOff>
      <xdr:row>2</xdr:row>
      <xdr:rowOff>34290</xdr:rowOff>
    </xdr:from>
    <xdr:to>
      <xdr:col>12</xdr:col>
      <xdr:colOff>304800</xdr:colOff>
      <xdr:row>16</xdr:row>
      <xdr:rowOff>22860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03F8528-B544-521D-29BC-D0377A448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pend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manfattning"/>
      <sheetName val="Sverige"/>
      <sheetName val="Danmark"/>
      <sheetName val="Finland"/>
      <sheetName val="Nederländerna"/>
      <sheetName val="Tyskland"/>
      <sheetName val="Österrike"/>
      <sheetName val="Schweiz"/>
      <sheetName val="Frankrike"/>
      <sheetName val="Italien"/>
      <sheetName val="Spanien"/>
      <sheetName val="England"/>
      <sheetName val="Nyproduktion"/>
      <sheetName val="MSCI"/>
      <sheetName val="MSCI_analys"/>
      <sheetName val="Utnyttjande av boyta"/>
      <sheetName val="Sammanställning hyresregler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U2" t="str">
            <v>Spain</v>
          </cell>
          <cell r="V2">
            <v>6.8135847530960145</v>
          </cell>
        </row>
        <row r="3">
          <cell r="U3" t="str">
            <v>Austria</v>
          </cell>
          <cell r="V3">
            <v>6.3469972954386868</v>
          </cell>
        </row>
        <row r="4">
          <cell r="U4" t="str">
            <v>Finland</v>
          </cell>
          <cell r="V4">
            <v>6.1360039647746047</v>
          </cell>
        </row>
        <row r="5">
          <cell r="U5" t="str">
            <v>France</v>
          </cell>
          <cell r="V5">
            <v>5.550332307941086</v>
          </cell>
        </row>
        <row r="6">
          <cell r="U6" t="str">
            <v>Switzerland</v>
          </cell>
          <cell r="V6">
            <v>5.4579921242624607</v>
          </cell>
        </row>
        <row r="7">
          <cell r="U7" t="str">
            <v>Avg</v>
          </cell>
          <cell r="V7">
            <v>4.7078757150000001</v>
          </cell>
        </row>
        <row r="8">
          <cell r="U8" t="str">
            <v>Netherlands</v>
          </cell>
          <cell r="V8">
            <v>4.5683613385726725</v>
          </cell>
        </row>
        <row r="9">
          <cell r="U9" t="str">
            <v>Germany</v>
          </cell>
          <cell r="V9">
            <v>3.9881330312100167</v>
          </cell>
        </row>
        <row r="10">
          <cell r="U10" t="str">
            <v>Denmark</v>
          </cell>
          <cell r="V10">
            <v>3.8261189521140633</v>
          </cell>
        </row>
        <row r="11">
          <cell r="U11" t="str">
            <v>Sweden</v>
          </cell>
          <cell r="V11">
            <v>3.2104781921438375</v>
          </cell>
        </row>
        <row r="12">
          <cell r="U12" t="str">
            <v>Italy</v>
          </cell>
          <cell r="V12">
            <v>3.0759804952198353</v>
          </cell>
        </row>
        <row r="13">
          <cell r="U13" t="str">
            <v>England</v>
          </cell>
          <cell r="V13">
            <v>2.8126504056273349</v>
          </cell>
        </row>
      </sheetData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3CE088-9B73-4765-81FC-4BA09F6B2586}" name="Tabell3" displayName="Tabell3" ref="A3:D14" totalsRowShown="0">
  <autoFilter ref="A3:D14" xr:uid="{E13CE088-9B73-4765-81FC-4BA09F6B2586}"/>
  <sortState xmlns:xlrd2="http://schemas.microsoft.com/office/spreadsheetml/2017/richdata2" ref="A4:D14">
    <sortCondition ref="B3:B14"/>
  </sortState>
  <tableColumns count="4">
    <tableColumn id="1" xr3:uid="{834CDFF4-AE2C-4FEA-B61E-1E74CE6821AC}" name="Kolumn1"/>
    <tableColumn id="2" xr3:uid="{C4E49195-FA2E-4AF3-B895-0FCB98D6697F}" name="Hyrt boende, marknadsnivå"/>
    <tableColumn id="3" xr3:uid="{FFECC9C8-180A-4796-9E77-F9366BD7E515}" name="Ägt boende, med bolån"/>
    <tableColumn id="4" xr3:uid="{B1C144A0-A0E0-4D32-991A-569781361442}" name="Ägt boende, utan bolå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npassat 1">
      <a:dk1>
        <a:sysClr val="windowText" lastClr="000000"/>
      </a:dk1>
      <a:lt1>
        <a:sysClr val="window" lastClr="FFFFFF"/>
      </a:lt1>
      <a:dk2>
        <a:srgbClr val="FF0037"/>
      </a:dk2>
      <a:lt2>
        <a:srgbClr val="231FDB"/>
      </a:lt2>
      <a:accent1>
        <a:srgbClr val="06007E"/>
      </a:accent1>
      <a:accent2>
        <a:srgbClr val="D8E8FF"/>
      </a:accent2>
      <a:accent3>
        <a:srgbClr val="3145FF"/>
      </a:accent3>
      <a:accent4>
        <a:srgbClr val="FF4D56"/>
      </a:accent4>
      <a:accent5>
        <a:srgbClr val="F97D7D"/>
      </a:accent5>
      <a:accent6>
        <a:srgbClr val="FFEBF7"/>
      </a:accent6>
      <a:hlink>
        <a:srgbClr val="3145FF"/>
      </a:hlink>
      <a:folHlink>
        <a:srgbClr val="D8E8FF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HGF">
    <a:dk1>
      <a:sysClr val="windowText" lastClr="000000"/>
    </a:dk1>
    <a:lt1>
      <a:sysClr val="window" lastClr="FFFFFF"/>
    </a:lt1>
    <a:dk2>
      <a:srgbClr val="D8E8FF"/>
    </a:dk2>
    <a:lt2>
      <a:srgbClr val="3145FF"/>
    </a:lt2>
    <a:accent1>
      <a:srgbClr val="FF0037"/>
    </a:accent1>
    <a:accent2>
      <a:srgbClr val="FF4D56"/>
    </a:accent2>
    <a:accent3>
      <a:srgbClr val="F97D7D"/>
    </a:accent3>
    <a:accent4>
      <a:srgbClr val="FFEBF7"/>
    </a:accent4>
    <a:accent5>
      <a:srgbClr val="06007E"/>
    </a:accent5>
    <a:accent6>
      <a:srgbClr val="231FDB"/>
    </a:accent6>
    <a:hlink>
      <a:srgbClr val="3145FF"/>
    </a:hlink>
    <a:folHlink>
      <a:srgbClr val="D8E8FF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ec.europa.eu/eurostat/databrowser/view/ILC_LVHO03__custom_8385489/default/table?lang=en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hyperlink" Target="https://www.ons.gov.uk/peoplepopulationandcommunity/housing/datasets/numberofdwellingsbyhousingcharacteristicsinenglandandwales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bfs.admin.ch/bfs/de/home/statistiken/bau-wohnungswesen/wohnungen/wohnverhaeltnisse.html" TargetMode="External"/><Relationship Id="rId1" Type="http://schemas.openxmlformats.org/officeDocument/2006/relationships/hyperlink" Target="https://www.bfs.admin.ch/bfs/de/home/statistiken/bau-wohnungswesen/wohnungen/mietwohnungen.html" TargetMode="External"/><Relationship Id="rId6" Type="http://schemas.openxmlformats.org/officeDocument/2006/relationships/hyperlink" Target="https://pxdata.stat.fi/PxWeb/pxweb/sv/StatFin/StatFin__asas/statfin_asas_pxt_115y.px/" TargetMode="External"/><Relationship Id="rId5" Type="http://schemas.openxmlformats.org/officeDocument/2006/relationships/hyperlink" Target="https://www.gdw.de/media/2020/07/2019-12-09-anbieterstruktur-wohnungsmarkt.pdf" TargetMode="External"/><Relationship Id="rId4" Type="http://schemas.openxmlformats.org/officeDocument/2006/relationships/hyperlink" Target="https://www.statistik.at/statistiken/bevoelkerung-und-soziales/wohnen/wohnsituation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banken.dk/statbank5a/default.asp?w=1536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zoomScale="70" zoomScaleNormal="70" workbookViewId="0"/>
  </sheetViews>
  <sheetFormatPr defaultRowHeight="14.4" x14ac:dyDescent="0.3"/>
  <sheetData>
    <row r="1" spans="1:1" ht="21" x14ac:dyDescent="0.4">
      <c r="A1" s="21" t="s">
        <v>0</v>
      </c>
    </row>
    <row r="3" spans="1:1" x14ac:dyDescent="0.3">
      <c r="A3" t="s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73E4-1B3B-416E-883D-4A83039DA0AE}">
  <dimension ref="A1:C20"/>
  <sheetViews>
    <sheetView workbookViewId="0">
      <selection activeCell="B24" sqref="B24"/>
    </sheetView>
  </sheetViews>
  <sheetFormatPr defaultRowHeight="14.4" x14ac:dyDescent="0.3"/>
  <cols>
    <col min="1" max="1" width="13.6640625" customWidth="1"/>
    <col min="2" max="2" width="12.6640625" customWidth="1"/>
    <col min="3" max="3" width="13.33203125" customWidth="1"/>
  </cols>
  <sheetData>
    <row r="1" spans="1:3" ht="18" x14ac:dyDescent="0.35">
      <c r="A1" s="3" t="s">
        <v>135</v>
      </c>
    </row>
    <row r="4" spans="1:3" x14ac:dyDescent="0.3">
      <c r="A4" t="s">
        <v>6</v>
      </c>
      <c r="B4" t="s">
        <v>209</v>
      </c>
      <c r="C4" t="s">
        <v>210</v>
      </c>
    </row>
    <row r="5" spans="1:3" x14ac:dyDescent="0.3">
      <c r="A5" t="s">
        <v>18</v>
      </c>
      <c r="B5">
        <v>1.5</v>
      </c>
      <c r="C5">
        <v>1.2</v>
      </c>
    </row>
    <row r="6" spans="1:3" x14ac:dyDescent="0.3">
      <c r="A6" t="s">
        <v>16</v>
      </c>
      <c r="B6">
        <v>1.8</v>
      </c>
      <c r="C6">
        <v>1.3</v>
      </c>
    </row>
    <row r="7" spans="1:3" x14ac:dyDescent="0.3">
      <c r="A7" t="s">
        <v>13</v>
      </c>
      <c r="B7">
        <v>2</v>
      </c>
      <c r="C7">
        <v>1.4</v>
      </c>
    </row>
    <row r="8" spans="1:3" x14ac:dyDescent="0.3">
      <c r="A8" t="s">
        <v>10</v>
      </c>
      <c r="B8">
        <v>2</v>
      </c>
      <c r="C8">
        <v>1.5</v>
      </c>
    </row>
    <row r="9" spans="1:3" x14ac:dyDescent="0.3">
      <c r="A9" t="s">
        <v>12</v>
      </c>
      <c r="B9">
        <v>2</v>
      </c>
      <c r="C9">
        <v>1.5</v>
      </c>
    </row>
    <row r="10" spans="1:3" x14ac:dyDescent="0.3">
      <c r="A10" t="s">
        <v>17</v>
      </c>
      <c r="B10">
        <v>2</v>
      </c>
      <c r="C10">
        <v>1.6</v>
      </c>
    </row>
    <row r="11" spans="1:3" x14ac:dyDescent="0.3">
      <c r="A11" t="s">
        <v>11</v>
      </c>
      <c r="B11">
        <v>2.1</v>
      </c>
      <c r="C11">
        <v>1.6</v>
      </c>
    </row>
    <row r="12" spans="1:3" x14ac:dyDescent="0.3">
      <c r="A12" t="s">
        <v>140</v>
      </c>
      <c r="B12">
        <v>2.2000000000000002</v>
      </c>
      <c r="C12">
        <v>1.6</v>
      </c>
    </row>
    <row r="13" spans="1:3" x14ac:dyDescent="0.3">
      <c r="A13" t="s">
        <v>15</v>
      </c>
      <c r="B13">
        <v>2</v>
      </c>
      <c r="C13">
        <v>1.7</v>
      </c>
    </row>
    <row r="14" spans="1:3" x14ac:dyDescent="0.3">
      <c r="A14" t="s">
        <v>139</v>
      </c>
      <c r="B14">
        <v>2.1</v>
      </c>
      <c r="C14">
        <v>1.7</v>
      </c>
    </row>
    <row r="15" spans="1:3" x14ac:dyDescent="0.3">
      <c r="A15" t="s">
        <v>19</v>
      </c>
      <c r="B15">
        <v>2</v>
      </c>
      <c r="C15">
        <v>2.2999999999999998</v>
      </c>
    </row>
    <row r="17" spans="1:2" x14ac:dyDescent="0.3">
      <c r="A17" t="s">
        <v>141</v>
      </c>
    </row>
    <row r="19" spans="1:2" x14ac:dyDescent="0.3">
      <c r="A19" s="1" t="s">
        <v>22</v>
      </c>
    </row>
    <row r="20" spans="1:2" x14ac:dyDescent="0.3">
      <c r="A20" t="s">
        <v>136</v>
      </c>
      <c r="B20" s="5" t="s">
        <v>137</v>
      </c>
    </row>
  </sheetData>
  <hyperlinks>
    <hyperlink ref="B20" r:id="rId1" xr:uid="{D9EA6157-012C-4342-B6CD-92FEBF104192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DC920-B3B0-4038-875E-28F89EE98DEE}">
  <dimension ref="A1:C18"/>
  <sheetViews>
    <sheetView workbookViewId="0">
      <selection activeCell="A18" sqref="A18"/>
    </sheetView>
  </sheetViews>
  <sheetFormatPr defaultRowHeight="14.4" x14ac:dyDescent="0.3"/>
  <cols>
    <col min="1" max="1" width="12.88671875" customWidth="1"/>
    <col min="2" max="2" width="12.6640625" customWidth="1"/>
    <col min="3" max="3" width="13.33203125" customWidth="1"/>
  </cols>
  <sheetData>
    <row r="1" spans="1:3" ht="18" x14ac:dyDescent="0.35">
      <c r="A1" s="3" t="s">
        <v>143</v>
      </c>
    </row>
    <row r="3" spans="1:3" x14ac:dyDescent="0.3">
      <c r="A3" t="s">
        <v>6</v>
      </c>
      <c r="B3" t="s">
        <v>209</v>
      </c>
      <c r="C3" t="s">
        <v>210</v>
      </c>
    </row>
    <row r="4" spans="1:3" x14ac:dyDescent="0.3">
      <c r="A4" t="s">
        <v>18</v>
      </c>
      <c r="B4">
        <v>18.8</v>
      </c>
      <c r="C4">
        <v>7.4</v>
      </c>
    </row>
    <row r="5" spans="1:3" x14ac:dyDescent="0.3">
      <c r="A5" t="s">
        <v>16</v>
      </c>
      <c r="B5">
        <v>48.9</v>
      </c>
      <c r="C5">
        <v>7.6</v>
      </c>
    </row>
    <row r="6" spans="1:3" x14ac:dyDescent="0.3">
      <c r="A6" t="s">
        <v>13</v>
      </c>
      <c r="B6">
        <v>52.6</v>
      </c>
      <c r="C6">
        <v>7.7</v>
      </c>
    </row>
    <row r="7" spans="1:3" x14ac:dyDescent="0.3">
      <c r="A7" t="s">
        <v>10</v>
      </c>
      <c r="B7">
        <v>54.8</v>
      </c>
      <c r="C7">
        <v>12.1</v>
      </c>
    </row>
    <row r="8" spans="1:3" x14ac:dyDescent="0.3">
      <c r="A8" t="s">
        <v>12</v>
      </c>
      <c r="B8">
        <v>56.9</v>
      </c>
      <c r="C8">
        <v>12.5</v>
      </c>
    </row>
    <row r="9" spans="1:3" x14ac:dyDescent="0.3">
      <c r="A9" t="s">
        <v>11</v>
      </c>
      <c r="B9">
        <v>63.6</v>
      </c>
      <c r="C9">
        <v>12.5</v>
      </c>
    </row>
    <row r="10" spans="1:3" x14ac:dyDescent="0.3">
      <c r="A10" t="s">
        <v>15</v>
      </c>
      <c r="B10">
        <v>61.4</v>
      </c>
      <c r="C10">
        <v>14.8</v>
      </c>
    </row>
    <row r="11" spans="1:3" x14ac:dyDescent="0.3">
      <c r="A11" t="s">
        <v>139</v>
      </c>
      <c r="B11">
        <v>71</v>
      </c>
      <c r="C11">
        <v>24.9</v>
      </c>
    </row>
    <row r="12" spans="1:3" x14ac:dyDescent="0.3">
      <c r="A12" t="s">
        <v>140</v>
      </c>
      <c r="B12">
        <v>71.400000000000006</v>
      </c>
      <c r="C12">
        <v>25.7</v>
      </c>
    </row>
    <row r="13" spans="1:3" x14ac:dyDescent="0.3">
      <c r="A13" t="s">
        <v>17</v>
      </c>
      <c r="B13">
        <v>63.4</v>
      </c>
      <c r="C13">
        <v>35.799999999999997</v>
      </c>
    </row>
    <row r="14" spans="1:3" x14ac:dyDescent="0.3">
      <c r="A14" t="s">
        <v>19</v>
      </c>
      <c r="B14">
        <v>70.099999999999994</v>
      </c>
      <c r="C14">
        <v>38.700000000000003</v>
      </c>
    </row>
    <row r="17" spans="1:1" x14ac:dyDescent="0.3">
      <c r="A17" t="s">
        <v>22</v>
      </c>
    </row>
    <row r="18" spans="1:1" x14ac:dyDescent="0.3">
      <c r="A18" t="s">
        <v>142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853C-D5C9-474F-BAF0-157F4DAAB484}">
  <dimension ref="A1:E17"/>
  <sheetViews>
    <sheetView workbookViewId="0"/>
  </sheetViews>
  <sheetFormatPr defaultRowHeight="14.4" x14ac:dyDescent="0.3"/>
  <cols>
    <col min="1" max="1" width="13.88671875" customWidth="1"/>
    <col min="2" max="3" width="15.6640625" customWidth="1"/>
    <col min="4" max="4" width="15.88671875" customWidth="1"/>
    <col min="5" max="5" width="15.77734375" customWidth="1"/>
  </cols>
  <sheetData>
    <row r="1" spans="1:5" x14ac:dyDescent="0.3">
      <c r="A1" s="1" t="s">
        <v>144</v>
      </c>
    </row>
    <row r="2" spans="1:5" x14ac:dyDescent="0.3">
      <c r="A2" s="1"/>
    </row>
    <row r="3" spans="1:5" x14ac:dyDescent="0.3">
      <c r="A3" s="1" t="s">
        <v>6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3">
      <c r="A4" t="s">
        <v>18</v>
      </c>
      <c r="B4">
        <v>13.4</v>
      </c>
      <c r="C4">
        <v>13.7</v>
      </c>
      <c r="D4">
        <v>13.5</v>
      </c>
      <c r="E4">
        <v>18.100000000000001</v>
      </c>
    </row>
    <row r="5" spans="1:5" x14ac:dyDescent="0.3">
      <c r="A5" t="s">
        <v>16</v>
      </c>
      <c r="B5">
        <v>14.7</v>
      </c>
      <c r="C5">
        <v>24.3</v>
      </c>
      <c r="D5">
        <v>32.299999999999997</v>
      </c>
      <c r="E5">
        <v>37.6</v>
      </c>
    </row>
    <row r="6" spans="1:5" x14ac:dyDescent="0.3">
      <c r="A6" t="s">
        <v>13</v>
      </c>
      <c r="B6">
        <v>18.8</v>
      </c>
      <c r="C6">
        <v>27</v>
      </c>
      <c r="D6">
        <v>36.200000000000003</v>
      </c>
      <c r="E6">
        <v>45.1</v>
      </c>
    </row>
    <row r="7" spans="1:5" x14ac:dyDescent="0.3">
      <c r="A7" t="s">
        <v>10</v>
      </c>
      <c r="B7">
        <v>20</v>
      </c>
      <c r="C7">
        <v>24.2</v>
      </c>
      <c r="D7">
        <v>32</v>
      </c>
      <c r="E7">
        <v>40.299999999999997</v>
      </c>
    </row>
    <row r="8" spans="1:5" x14ac:dyDescent="0.3">
      <c r="A8" t="s">
        <v>12</v>
      </c>
      <c r="B8">
        <v>20.5</v>
      </c>
      <c r="C8">
        <v>33</v>
      </c>
      <c r="D8">
        <v>42.2</v>
      </c>
      <c r="E8">
        <v>52.4</v>
      </c>
    </row>
    <row r="9" spans="1:5" x14ac:dyDescent="0.3">
      <c r="A9" t="s">
        <v>11</v>
      </c>
      <c r="B9">
        <v>24.8</v>
      </c>
      <c r="C9">
        <v>38.299999999999997</v>
      </c>
      <c r="D9">
        <v>51.8</v>
      </c>
      <c r="E9">
        <v>59.1</v>
      </c>
    </row>
    <row r="10" spans="1:5" x14ac:dyDescent="0.3">
      <c r="A10" t="s">
        <v>15</v>
      </c>
      <c r="B10">
        <v>27.8</v>
      </c>
      <c r="C10">
        <v>32.6</v>
      </c>
      <c r="D10">
        <v>40.6</v>
      </c>
      <c r="E10">
        <v>48.4</v>
      </c>
    </row>
    <row r="11" spans="1:5" x14ac:dyDescent="0.3">
      <c r="A11" t="s">
        <v>139</v>
      </c>
      <c r="B11">
        <v>29.5</v>
      </c>
      <c r="C11">
        <v>35.200000000000003</v>
      </c>
      <c r="D11">
        <v>42.8</v>
      </c>
      <c r="E11">
        <v>52.7</v>
      </c>
    </row>
    <row r="12" spans="1:5" x14ac:dyDescent="0.3">
      <c r="A12" t="s">
        <v>140</v>
      </c>
      <c r="B12">
        <v>41.9</v>
      </c>
      <c r="C12">
        <v>43.7</v>
      </c>
      <c r="D12">
        <v>54.7</v>
      </c>
      <c r="E12">
        <v>62.1</v>
      </c>
    </row>
    <row r="13" spans="1:5" x14ac:dyDescent="0.3">
      <c r="A13" t="s">
        <v>19</v>
      </c>
      <c r="B13">
        <v>43.4</v>
      </c>
      <c r="C13">
        <v>54.3</v>
      </c>
      <c r="D13">
        <v>62.3</v>
      </c>
      <c r="E13">
        <v>68.099999999999994</v>
      </c>
    </row>
    <row r="14" spans="1:5" x14ac:dyDescent="0.3">
      <c r="A14" t="s">
        <v>17</v>
      </c>
      <c r="B14">
        <v>44.4</v>
      </c>
      <c r="C14">
        <v>52.8</v>
      </c>
      <c r="D14">
        <v>59.5</v>
      </c>
      <c r="E14">
        <v>62.5</v>
      </c>
    </row>
    <row r="16" spans="1:5" x14ac:dyDescent="0.3">
      <c r="A16" t="s">
        <v>22</v>
      </c>
    </row>
    <row r="17" spans="1:1" x14ac:dyDescent="0.3">
      <c r="A17" t="s">
        <v>145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08481-BCDA-4E75-9B31-7D8FC5178F7A}">
  <dimension ref="A1:C18"/>
  <sheetViews>
    <sheetView workbookViewId="0">
      <selection activeCell="F15" sqref="F15"/>
    </sheetView>
  </sheetViews>
  <sheetFormatPr defaultRowHeight="14.4" x14ac:dyDescent="0.3"/>
  <cols>
    <col min="1" max="1" width="14.88671875" customWidth="1"/>
    <col min="3" max="3" width="24.109375" customWidth="1"/>
  </cols>
  <sheetData>
    <row r="1" spans="1:3" x14ac:dyDescent="0.3">
      <c r="A1" s="1" t="s">
        <v>150</v>
      </c>
    </row>
    <row r="3" spans="1:3" x14ac:dyDescent="0.3">
      <c r="A3" s="43"/>
      <c r="B3" s="43" t="s">
        <v>152</v>
      </c>
      <c r="C3" s="43" t="s">
        <v>153</v>
      </c>
    </row>
    <row r="4" spans="1:3" x14ac:dyDescent="0.3">
      <c r="A4" s="43" t="s">
        <v>18</v>
      </c>
      <c r="B4" s="43">
        <v>8.9</v>
      </c>
      <c r="C4" s="43">
        <v>23.3</v>
      </c>
    </row>
    <row r="5" spans="1:3" x14ac:dyDescent="0.3">
      <c r="A5" s="43" t="s">
        <v>17</v>
      </c>
      <c r="B5" s="43">
        <v>13</v>
      </c>
      <c r="C5" s="43">
        <v>51.8</v>
      </c>
    </row>
    <row r="6" spans="1:3" x14ac:dyDescent="0.3">
      <c r="A6" s="43" t="s">
        <v>16</v>
      </c>
      <c r="B6" s="43">
        <v>20.2</v>
      </c>
      <c r="C6" s="43">
        <v>40.6</v>
      </c>
    </row>
    <row r="7" spans="1:3" x14ac:dyDescent="0.3">
      <c r="A7" s="43" t="s">
        <v>10</v>
      </c>
      <c r="B7" s="43">
        <v>21.9</v>
      </c>
      <c r="C7" s="43">
        <v>35.6</v>
      </c>
    </row>
    <row r="8" spans="1:3" x14ac:dyDescent="0.3">
      <c r="A8" s="43" t="s">
        <v>19</v>
      </c>
      <c r="B8" s="43">
        <v>24.6</v>
      </c>
      <c r="C8" s="43">
        <v>32.6</v>
      </c>
    </row>
    <row r="9" spans="1:3" x14ac:dyDescent="0.3">
      <c r="A9" s="43" t="s">
        <v>12</v>
      </c>
      <c r="B9" s="43">
        <v>27</v>
      </c>
      <c r="C9" s="43">
        <v>51.9</v>
      </c>
    </row>
    <row r="10" spans="1:3" x14ac:dyDescent="0.3">
      <c r="A10" s="43" t="s">
        <v>138</v>
      </c>
      <c r="B10" s="43">
        <v>30.8</v>
      </c>
      <c r="C10" s="43">
        <v>77.099999999999994</v>
      </c>
    </row>
    <row r="11" spans="1:3" x14ac:dyDescent="0.3">
      <c r="A11" s="43" t="s">
        <v>11</v>
      </c>
      <c r="B11" s="43">
        <v>31.9</v>
      </c>
      <c r="C11" s="43">
        <v>62.7</v>
      </c>
    </row>
    <row r="12" spans="1:3" x14ac:dyDescent="0.3">
      <c r="A12" s="43" t="s">
        <v>9</v>
      </c>
      <c r="B12" s="43">
        <v>32.6</v>
      </c>
      <c r="C12" s="43">
        <v>43.7</v>
      </c>
    </row>
    <row r="13" spans="1:3" x14ac:dyDescent="0.3">
      <c r="A13" s="43" t="s">
        <v>15</v>
      </c>
      <c r="B13" s="43">
        <v>32.9</v>
      </c>
      <c r="C13" s="43">
        <v>54.9</v>
      </c>
    </row>
    <row r="14" spans="1:3" x14ac:dyDescent="0.3">
      <c r="A14" s="43" t="s">
        <v>13</v>
      </c>
      <c r="B14" s="43">
        <v>40.799999999999997</v>
      </c>
      <c r="C14" s="43">
        <v>58.4</v>
      </c>
    </row>
    <row r="17" spans="1:1" x14ac:dyDescent="0.3">
      <c r="A17" t="s">
        <v>22</v>
      </c>
    </row>
    <row r="18" spans="1:1" x14ac:dyDescent="0.3">
      <c r="A18" t="s">
        <v>151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D91A3-4E32-4657-AAF4-3DF6599A7C06}">
  <dimension ref="A1:D23"/>
  <sheetViews>
    <sheetView workbookViewId="0">
      <selection activeCell="F27" sqref="F27"/>
    </sheetView>
  </sheetViews>
  <sheetFormatPr defaultRowHeight="14.4" x14ac:dyDescent="0.3"/>
  <cols>
    <col min="1" max="1" width="16.21875" customWidth="1"/>
    <col min="2" max="2" width="26.21875" customWidth="1"/>
    <col min="3" max="3" width="22.6640625" customWidth="1"/>
    <col min="4" max="4" width="22.77734375" customWidth="1"/>
  </cols>
  <sheetData>
    <row r="1" spans="1:4" x14ac:dyDescent="0.3">
      <c r="A1" s="1" t="s">
        <v>158</v>
      </c>
    </row>
    <row r="3" spans="1:4" x14ac:dyDescent="0.3">
      <c r="A3" t="s">
        <v>154</v>
      </c>
      <c r="B3" t="s">
        <v>155</v>
      </c>
      <c r="C3" t="s">
        <v>157</v>
      </c>
      <c r="D3" t="s">
        <v>156</v>
      </c>
    </row>
    <row r="4" spans="1:4" x14ac:dyDescent="0.3">
      <c r="A4" t="s">
        <v>18</v>
      </c>
      <c r="B4">
        <v>23.3</v>
      </c>
      <c r="C4">
        <v>15.4</v>
      </c>
      <c r="D4">
        <v>3.8</v>
      </c>
    </row>
    <row r="5" spans="1:4" x14ac:dyDescent="0.3">
      <c r="A5" t="s">
        <v>19</v>
      </c>
      <c r="B5">
        <v>32.6</v>
      </c>
      <c r="C5">
        <v>20.399999999999999</v>
      </c>
      <c r="D5">
        <v>7.9</v>
      </c>
    </row>
    <row r="6" spans="1:4" x14ac:dyDescent="0.3">
      <c r="A6" t="s">
        <v>10</v>
      </c>
      <c r="B6">
        <v>35.6</v>
      </c>
      <c r="C6">
        <v>17.899999999999999</v>
      </c>
      <c r="D6">
        <v>5.5</v>
      </c>
    </row>
    <row r="7" spans="1:4" x14ac:dyDescent="0.3">
      <c r="A7" t="s">
        <v>16</v>
      </c>
      <c r="B7">
        <v>40.6</v>
      </c>
      <c r="C7">
        <v>17.100000000000001</v>
      </c>
      <c r="D7">
        <v>6.1</v>
      </c>
    </row>
    <row r="8" spans="1:4" x14ac:dyDescent="0.3">
      <c r="A8" t="s">
        <v>9</v>
      </c>
      <c r="B8">
        <v>43.7</v>
      </c>
      <c r="C8">
        <v>22.3</v>
      </c>
      <c r="D8">
        <v>9.1</v>
      </c>
    </row>
    <row r="9" spans="1:4" x14ac:dyDescent="0.3">
      <c r="A9" t="s">
        <v>17</v>
      </c>
      <c r="B9">
        <v>51.8</v>
      </c>
      <c r="C9">
        <v>13.3</v>
      </c>
      <c r="D9">
        <v>3.6</v>
      </c>
    </row>
    <row r="10" spans="1:4" x14ac:dyDescent="0.3">
      <c r="A10" t="s">
        <v>12</v>
      </c>
      <c r="B10">
        <v>51.9</v>
      </c>
      <c r="C10">
        <v>33.200000000000003</v>
      </c>
      <c r="D10">
        <v>6.3</v>
      </c>
    </row>
    <row r="11" spans="1:4" x14ac:dyDescent="0.3">
      <c r="A11" t="s">
        <v>15</v>
      </c>
      <c r="B11">
        <v>54.9</v>
      </c>
      <c r="C11">
        <v>21.6</v>
      </c>
      <c r="D11">
        <v>14.3</v>
      </c>
    </row>
    <row r="12" spans="1:4" x14ac:dyDescent="0.3">
      <c r="A12" t="s">
        <v>13</v>
      </c>
      <c r="B12">
        <v>58.4</v>
      </c>
      <c r="C12">
        <v>32.700000000000003</v>
      </c>
      <c r="D12">
        <v>15.5</v>
      </c>
    </row>
    <row r="13" spans="1:4" x14ac:dyDescent="0.3">
      <c r="A13" t="s">
        <v>11</v>
      </c>
      <c r="B13">
        <v>62.7</v>
      </c>
      <c r="C13">
        <v>37.1</v>
      </c>
      <c r="D13">
        <v>9.4</v>
      </c>
    </row>
    <row r="14" spans="1:4" x14ac:dyDescent="0.3">
      <c r="A14" t="s">
        <v>138</v>
      </c>
      <c r="B14">
        <v>77.099999999999994</v>
      </c>
      <c r="C14">
        <v>28</v>
      </c>
      <c r="D14">
        <v>11.1</v>
      </c>
    </row>
    <row r="23" spans="1:1" x14ac:dyDescent="0.3">
      <c r="A23" t="s">
        <v>215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BB9D7-194B-447E-BBB9-362E09D08DD4}">
  <dimension ref="A1:A3"/>
  <sheetViews>
    <sheetView zoomScale="70" zoomScaleNormal="70" workbookViewId="0"/>
  </sheetViews>
  <sheetFormatPr defaultRowHeight="14.4" x14ac:dyDescent="0.3"/>
  <sheetData>
    <row r="1" spans="1:1" ht="21" x14ac:dyDescent="0.4">
      <c r="A1" s="21" t="s">
        <v>0</v>
      </c>
    </row>
    <row r="3" spans="1:1" x14ac:dyDescent="0.3">
      <c r="A3" t="s">
        <v>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216AD-B7F4-41C4-B46B-AAB3CF48BC2D}">
  <dimension ref="A1:A3"/>
  <sheetViews>
    <sheetView tabSelected="1" zoomScale="70" zoomScaleNormal="70" workbookViewId="0"/>
  </sheetViews>
  <sheetFormatPr defaultRowHeight="14.4" x14ac:dyDescent="0.3"/>
  <sheetData>
    <row r="1" spans="1:1" ht="21" x14ac:dyDescent="0.4">
      <c r="A1" s="21" t="s">
        <v>0</v>
      </c>
    </row>
    <row r="3" spans="1:1" ht="13.8" x14ac:dyDescent="0.25">
      <c r="A3" t="s">
        <v>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499C7-5374-45F0-BEBE-1F0A06476C11}">
  <dimension ref="A1:A3"/>
  <sheetViews>
    <sheetView zoomScale="70" zoomScaleNormal="70" workbookViewId="0">
      <selection activeCell="D25" sqref="D25"/>
    </sheetView>
  </sheetViews>
  <sheetFormatPr defaultRowHeight="14.4" x14ac:dyDescent="0.3"/>
  <sheetData>
    <row r="1" spans="1:1" ht="21" x14ac:dyDescent="0.4">
      <c r="A1" s="21" t="s">
        <v>0</v>
      </c>
    </row>
    <row r="3" spans="1:1" ht="13.8" x14ac:dyDescent="0.25">
      <c r="A3" t="s">
        <v>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D99EC-A8BD-4212-8CD4-C52FA72C0927}">
  <dimension ref="A1:Q132"/>
  <sheetViews>
    <sheetView topLeftCell="A17" zoomScale="70" zoomScaleNormal="70" workbookViewId="0">
      <selection activeCell="J28" sqref="J28"/>
    </sheetView>
  </sheetViews>
  <sheetFormatPr defaultRowHeight="14.4" x14ac:dyDescent="0.3"/>
  <cols>
    <col min="1" max="1" width="20" customWidth="1"/>
    <col min="2" max="2" width="30.33203125" customWidth="1"/>
    <col min="3" max="3" width="24" customWidth="1"/>
    <col min="4" max="4" width="23.109375" customWidth="1"/>
    <col min="5" max="5" width="24.44140625" customWidth="1"/>
    <col min="6" max="6" width="13.21875" customWidth="1"/>
  </cols>
  <sheetData>
    <row r="1" spans="1:4" ht="18" x14ac:dyDescent="0.35">
      <c r="A1" s="3" t="s">
        <v>5</v>
      </c>
    </row>
    <row r="6" spans="1:4" x14ac:dyDescent="0.3">
      <c r="A6" s="1" t="s">
        <v>6</v>
      </c>
      <c r="B6" s="1" t="s">
        <v>7</v>
      </c>
      <c r="C6" s="1" t="s">
        <v>8</v>
      </c>
      <c r="D6" s="1" t="s">
        <v>152</v>
      </c>
    </row>
    <row r="7" spans="1:4" x14ac:dyDescent="0.3">
      <c r="A7" t="s">
        <v>9</v>
      </c>
      <c r="B7" s="4">
        <v>0.53200000000000003</v>
      </c>
      <c r="C7" s="4">
        <v>7.2999999999999995E-2</v>
      </c>
      <c r="D7" s="22">
        <f>SUM(B7:C7)</f>
        <v>0.60499999999999998</v>
      </c>
    </row>
    <row r="8" spans="1:4" x14ac:dyDescent="0.3">
      <c r="A8" t="s">
        <v>10</v>
      </c>
      <c r="B8" s="4">
        <v>0.45700000000000002</v>
      </c>
      <c r="C8" s="4">
        <v>0.11600000000000001</v>
      </c>
      <c r="D8" s="22">
        <f t="shared" ref="D8:D17" si="0">SUM(B8:C8)</f>
        <v>0.57300000000000006</v>
      </c>
    </row>
    <row r="9" spans="1:4" x14ac:dyDescent="0.3">
      <c r="A9" t="s">
        <v>11</v>
      </c>
      <c r="B9" s="4">
        <v>0.24299999999999999</v>
      </c>
      <c r="C9" s="4">
        <v>0.109</v>
      </c>
      <c r="D9" s="22">
        <f t="shared" si="0"/>
        <v>0.35199999999999998</v>
      </c>
    </row>
    <row r="10" spans="1:4" x14ac:dyDescent="0.3">
      <c r="A10" t="s">
        <v>12</v>
      </c>
      <c r="B10" s="4">
        <v>0.23100000000000001</v>
      </c>
      <c r="C10" s="4">
        <v>0.16900000000000001</v>
      </c>
      <c r="D10" s="22">
        <f t="shared" si="0"/>
        <v>0.4</v>
      </c>
    </row>
    <row r="11" spans="1:4" x14ac:dyDescent="0.3">
      <c r="A11" t="s">
        <v>13</v>
      </c>
      <c r="B11" s="4">
        <v>0.20899999999999999</v>
      </c>
      <c r="C11" s="4">
        <v>0.17699999999999999</v>
      </c>
      <c r="D11" s="22">
        <f t="shared" si="0"/>
        <v>0.38600000000000001</v>
      </c>
    </row>
    <row r="12" spans="1:4" x14ac:dyDescent="0.3">
      <c r="A12" t="s">
        <v>14</v>
      </c>
      <c r="B12" s="4">
        <v>0.20399999999999999</v>
      </c>
      <c r="C12" s="4">
        <v>0.17100000000000001</v>
      </c>
      <c r="D12" s="22">
        <f t="shared" si="0"/>
        <v>0.375</v>
      </c>
    </row>
    <row r="13" spans="1:4" x14ac:dyDescent="0.3">
      <c r="A13" t="s">
        <v>15</v>
      </c>
      <c r="B13" s="4">
        <v>0.20100000000000001</v>
      </c>
      <c r="C13" s="4">
        <v>0.313</v>
      </c>
      <c r="D13" s="22">
        <f t="shared" si="0"/>
        <v>0.51400000000000001</v>
      </c>
    </row>
    <row r="14" spans="1:4" x14ac:dyDescent="0.3">
      <c r="A14" t="s">
        <v>16</v>
      </c>
      <c r="B14" s="4">
        <v>0.187</v>
      </c>
      <c r="C14" s="4">
        <v>0.23499999999999999</v>
      </c>
      <c r="D14" s="22">
        <f t="shared" si="0"/>
        <v>0.42199999999999999</v>
      </c>
    </row>
    <row r="15" spans="1:4" x14ac:dyDescent="0.3">
      <c r="A15" t="s">
        <v>17</v>
      </c>
      <c r="B15" s="4">
        <v>0.151</v>
      </c>
      <c r="C15" s="4">
        <v>0.03</v>
      </c>
      <c r="D15" s="22">
        <f t="shared" si="0"/>
        <v>0.18099999999999999</v>
      </c>
    </row>
    <row r="16" spans="1:4" x14ac:dyDescent="0.3">
      <c r="A16" t="s">
        <v>18</v>
      </c>
      <c r="B16" s="4">
        <v>0.13500000000000001</v>
      </c>
      <c r="C16" s="4">
        <v>3.5000000000000003E-2</v>
      </c>
      <c r="D16" s="22">
        <f t="shared" si="0"/>
        <v>0.17</v>
      </c>
    </row>
    <row r="17" spans="1:4" x14ac:dyDescent="0.3">
      <c r="A17" t="s">
        <v>19</v>
      </c>
      <c r="B17" s="4">
        <v>0.13</v>
      </c>
      <c r="C17" s="4">
        <v>0.28999999999999998</v>
      </c>
      <c r="D17" s="22">
        <f t="shared" si="0"/>
        <v>0.42</v>
      </c>
    </row>
    <row r="23" spans="1:4" ht="15.6" x14ac:dyDescent="0.3">
      <c r="A23" s="2" t="s">
        <v>20</v>
      </c>
    </row>
    <row r="25" spans="1:4" ht="18" x14ac:dyDescent="0.35">
      <c r="A25" s="3" t="s">
        <v>21</v>
      </c>
    </row>
    <row r="26" spans="1:4" x14ac:dyDescent="0.3">
      <c r="A26" s="13" t="s">
        <v>22</v>
      </c>
    </row>
    <row r="27" spans="1:4" x14ac:dyDescent="0.3">
      <c r="A27" t="s">
        <v>48</v>
      </c>
    </row>
    <row r="28" spans="1:4" x14ac:dyDescent="0.3">
      <c r="A28" s="6" t="s">
        <v>23</v>
      </c>
    </row>
    <row r="29" spans="1:4" x14ac:dyDescent="0.3">
      <c r="A29" s="6" t="s">
        <v>24</v>
      </c>
    </row>
    <row r="31" spans="1:4" x14ac:dyDescent="0.3">
      <c r="A31" s="13" t="s">
        <v>25</v>
      </c>
    </row>
    <row r="32" spans="1:4" x14ac:dyDescent="0.3">
      <c r="A32" t="s">
        <v>211</v>
      </c>
    </row>
    <row r="33" spans="1:17" x14ac:dyDescent="0.3">
      <c r="A33" t="s">
        <v>164</v>
      </c>
    </row>
    <row r="34" spans="1:17" x14ac:dyDescent="0.3">
      <c r="A34" t="s">
        <v>214</v>
      </c>
    </row>
    <row r="35" spans="1:17" x14ac:dyDescent="0.3">
      <c r="A35" t="s">
        <v>26</v>
      </c>
    </row>
    <row r="36" spans="1:17" x14ac:dyDescent="0.3">
      <c r="A36" t="s">
        <v>27</v>
      </c>
    </row>
    <row r="38" spans="1:17" ht="18" x14ac:dyDescent="0.35">
      <c r="A38" s="11" t="s">
        <v>28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x14ac:dyDescent="0.3">
      <c r="A39" s="13" t="s">
        <v>22</v>
      </c>
    </row>
    <row r="40" spans="1:17" x14ac:dyDescent="0.3">
      <c r="A40" t="s">
        <v>29</v>
      </c>
    </row>
    <row r="41" spans="1:17" x14ac:dyDescent="0.3">
      <c r="A41" s="5" t="s">
        <v>30</v>
      </c>
    </row>
    <row r="43" spans="1:17" x14ac:dyDescent="0.3">
      <c r="A43" s="13" t="s">
        <v>25</v>
      </c>
    </row>
    <row r="44" spans="1:17" x14ac:dyDescent="0.3">
      <c r="A44" t="s">
        <v>31</v>
      </c>
    </row>
    <row r="45" spans="1:17" x14ac:dyDescent="0.3">
      <c r="A45" t="s">
        <v>208</v>
      </c>
    </row>
    <row r="47" spans="1:17" ht="18" x14ac:dyDescent="0.35">
      <c r="A47" s="11" t="s">
        <v>32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7" x14ac:dyDescent="0.3">
      <c r="A48" s="13" t="s">
        <v>22</v>
      </c>
    </row>
    <row r="49" spans="1:4" x14ac:dyDescent="0.3">
      <c r="A49" t="s">
        <v>47</v>
      </c>
    </row>
    <row r="50" spans="1:4" ht="13.8" customHeight="1" x14ac:dyDescent="0.3">
      <c r="A50" s="5" t="s">
        <v>33</v>
      </c>
    </row>
    <row r="52" spans="1:4" x14ac:dyDescent="0.3">
      <c r="A52" s="13" t="s">
        <v>25</v>
      </c>
    </row>
    <row r="53" spans="1:4" x14ac:dyDescent="0.3">
      <c r="A53" t="s">
        <v>165</v>
      </c>
    </row>
    <row r="54" spans="1:4" x14ac:dyDescent="0.3">
      <c r="A54" t="s">
        <v>34</v>
      </c>
    </row>
    <row r="55" spans="1:4" x14ac:dyDescent="0.3">
      <c r="A55" t="s">
        <v>35</v>
      </c>
    </row>
    <row r="57" spans="1:4" s="7" customFormat="1" ht="18" x14ac:dyDescent="0.35">
      <c r="A57" s="11" t="s">
        <v>36</v>
      </c>
    </row>
    <row r="58" spans="1:4" x14ac:dyDescent="0.3">
      <c r="A58" s="13" t="s">
        <v>22</v>
      </c>
    </row>
    <row r="59" spans="1:4" x14ac:dyDescent="0.3">
      <c r="A59" t="s">
        <v>46</v>
      </c>
    </row>
    <row r="60" spans="1:4" ht="13.8" customHeight="1" x14ac:dyDescent="0.3">
      <c r="A60" t="s">
        <v>37</v>
      </c>
    </row>
    <row r="61" spans="1:4" x14ac:dyDescent="0.3">
      <c r="A61" t="s">
        <v>40</v>
      </c>
      <c r="B61" s="8">
        <v>1687224</v>
      </c>
      <c r="C61" s="8" t="s">
        <v>38</v>
      </c>
      <c r="D61" s="8" t="s">
        <v>39</v>
      </c>
    </row>
    <row r="62" spans="1:4" x14ac:dyDescent="0.3">
      <c r="B62" s="8"/>
      <c r="C62" s="8"/>
      <c r="D62" s="8"/>
    </row>
    <row r="63" spans="1:4" x14ac:dyDescent="0.3">
      <c r="A63" s="13" t="s">
        <v>25</v>
      </c>
    </row>
    <row r="64" spans="1:4" x14ac:dyDescent="0.3">
      <c r="A64" t="s">
        <v>41</v>
      </c>
    </row>
    <row r="65" spans="1:1" x14ac:dyDescent="0.3">
      <c r="A65" s="9"/>
    </row>
    <row r="66" spans="1:1" s="7" customFormat="1" ht="18" x14ac:dyDescent="0.3">
      <c r="A66" s="12" t="s">
        <v>42</v>
      </c>
    </row>
    <row r="67" spans="1:1" x14ac:dyDescent="0.3">
      <c r="A67" s="13" t="s">
        <v>22</v>
      </c>
    </row>
    <row r="68" spans="1:1" x14ac:dyDescent="0.3">
      <c r="A68" t="s">
        <v>45</v>
      </c>
    </row>
    <row r="69" spans="1:1" x14ac:dyDescent="0.3">
      <c r="A69" t="s">
        <v>43</v>
      </c>
    </row>
    <row r="70" spans="1:1" x14ac:dyDescent="0.3">
      <c r="A70" t="s">
        <v>44</v>
      </c>
    </row>
    <row r="72" spans="1:1" x14ac:dyDescent="0.3">
      <c r="A72" s="13" t="s">
        <v>25</v>
      </c>
    </row>
    <row r="73" spans="1:1" x14ac:dyDescent="0.3">
      <c r="A73" t="s">
        <v>49</v>
      </c>
    </row>
    <row r="74" spans="1:1" x14ac:dyDescent="0.3">
      <c r="A74" t="s">
        <v>166</v>
      </c>
    </row>
    <row r="75" spans="1:1" x14ac:dyDescent="0.3">
      <c r="A75" t="s">
        <v>50</v>
      </c>
    </row>
    <row r="76" spans="1:1" x14ac:dyDescent="0.3">
      <c r="A76" t="s">
        <v>51</v>
      </c>
    </row>
    <row r="78" spans="1:1" s="7" customFormat="1" ht="18" x14ac:dyDescent="0.35">
      <c r="A78" s="11" t="s">
        <v>52</v>
      </c>
    </row>
    <row r="79" spans="1:1" x14ac:dyDescent="0.3">
      <c r="A79" s="13" t="s">
        <v>22</v>
      </c>
    </row>
    <row r="80" spans="1:1" x14ac:dyDescent="0.3">
      <c r="A80" t="s">
        <v>54</v>
      </c>
    </row>
    <row r="81" spans="1:1" x14ac:dyDescent="0.3">
      <c r="A81" s="5" t="s">
        <v>53</v>
      </c>
    </row>
    <row r="83" spans="1:1" x14ac:dyDescent="0.3">
      <c r="A83" s="13" t="s">
        <v>25</v>
      </c>
    </row>
    <row r="84" spans="1:1" x14ac:dyDescent="0.3">
      <c r="A84" t="s">
        <v>55</v>
      </c>
    </row>
    <row r="85" spans="1:1" x14ac:dyDescent="0.3">
      <c r="A85" t="s">
        <v>56</v>
      </c>
    </row>
    <row r="87" spans="1:1" s="7" customFormat="1" ht="18" x14ac:dyDescent="0.35">
      <c r="A87" s="11" t="s">
        <v>57</v>
      </c>
    </row>
    <row r="88" spans="1:1" x14ac:dyDescent="0.3">
      <c r="A88" s="13" t="s">
        <v>22</v>
      </c>
    </row>
    <row r="89" spans="1:1" x14ac:dyDescent="0.3">
      <c r="A89" t="s">
        <v>58</v>
      </c>
    </row>
    <row r="90" spans="1:1" ht="13.8" customHeight="1" x14ac:dyDescent="0.3">
      <c r="A90" t="s">
        <v>59</v>
      </c>
    </row>
    <row r="92" spans="1:1" x14ac:dyDescent="0.3">
      <c r="A92" s="13" t="s">
        <v>25</v>
      </c>
    </row>
    <row r="93" spans="1:1" x14ac:dyDescent="0.3">
      <c r="A93" t="s">
        <v>60</v>
      </c>
    </row>
    <row r="94" spans="1:1" x14ac:dyDescent="0.3">
      <c r="A94" t="s">
        <v>61</v>
      </c>
    </row>
    <row r="96" spans="1:1" s="7" customFormat="1" ht="18" x14ac:dyDescent="0.35">
      <c r="A96" s="11" t="s">
        <v>62</v>
      </c>
    </row>
    <row r="97" spans="1:1" x14ac:dyDescent="0.3">
      <c r="A97" s="14" t="s">
        <v>22</v>
      </c>
    </row>
    <row r="98" spans="1:1" x14ac:dyDescent="0.3">
      <c r="A98" s="10" t="s">
        <v>63</v>
      </c>
    </row>
    <row r="99" spans="1:1" x14ac:dyDescent="0.3">
      <c r="A99" s="5" t="s">
        <v>64</v>
      </c>
    </row>
    <row r="101" spans="1:1" x14ac:dyDescent="0.3">
      <c r="A101" s="13" t="s">
        <v>25</v>
      </c>
    </row>
    <row r="102" spans="1:1" x14ac:dyDescent="0.3">
      <c r="A102" t="s">
        <v>65</v>
      </c>
    </row>
    <row r="104" spans="1:1" s="7" customFormat="1" ht="18" x14ac:dyDescent="0.35">
      <c r="A104" s="11" t="s">
        <v>66</v>
      </c>
    </row>
    <row r="105" spans="1:1" x14ac:dyDescent="0.3">
      <c r="A105" s="14" t="s">
        <v>22</v>
      </c>
    </row>
    <row r="106" spans="1:1" x14ac:dyDescent="0.3">
      <c r="A106" s="10" t="s">
        <v>69</v>
      </c>
    </row>
    <row r="107" spans="1:1" x14ac:dyDescent="0.3">
      <c r="A107" t="s">
        <v>67</v>
      </c>
    </row>
    <row r="109" spans="1:1" x14ac:dyDescent="0.3">
      <c r="A109" s="13" t="s">
        <v>25</v>
      </c>
    </row>
    <row r="110" spans="1:1" x14ac:dyDescent="0.3">
      <c r="A110" t="s">
        <v>65</v>
      </c>
    </row>
    <row r="111" spans="1:1" x14ac:dyDescent="0.3">
      <c r="A111" t="s">
        <v>212</v>
      </c>
    </row>
    <row r="113" spans="1:1" s="7" customFormat="1" ht="18" x14ac:dyDescent="0.35">
      <c r="A113" s="11" t="s">
        <v>68</v>
      </c>
    </row>
    <row r="114" spans="1:1" x14ac:dyDescent="0.3">
      <c r="A114" s="14" t="s">
        <v>22</v>
      </c>
    </row>
    <row r="115" spans="1:1" x14ac:dyDescent="0.3">
      <c r="A115" t="s">
        <v>70</v>
      </c>
    </row>
    <row r="116" spans="1:1" x14ac:dyDescent="0.3">
      <c r="A116" t="s">
        <v>71</v>
      </c>
    </row>
    <row r="117" spans="1:1" x14ac:dyDescent="0.3">
      <c r="A117" t="s">
        <v>72</v>
      </c>
    </row>
    <row r="118" spans="1:1" ht="13.8" customHeight="1" x14ac:dyDescent="0.3">
      <c r="A118" t="s">
        <v>73</v>
      </c>
    </row>
    <row r="120" spans="1:1" x14ac:dyDescent="0.3">
      <c r="A120" s="13" t="s">
        <v>25</v>
      </c>
    </row>
    <row r="121" spans="1:1" x14ac:dyDescent="0.3">
      <c r="A121" t="s">
        <v>74</v>
      </c>
    </row>
    <row r="122" spans="1:1" x14ac:dyDescent="0.3">
      <c r="A122" t="s">
        <v>75</v>
      </c>
    </row>
    <row r="123" spans="1:1" x14ac:dyDescent="0.3">
      <c r="A123" t="s">
        <v>76</v>
      </c>
    </row>
    <row r="125" spans="1:1" s="7" customFormat="1" ht="18" x14ac:dyDescent="0.35">
      <c r="A125" s="11" t="s">
        <v>77</v>
      </c>
    </row>
    <row r="126" spans="1:1" x14ac:dyDescent="0.3">
      <c r="A126" s="13" t="s">
        <v>78</v>
      </c>
    </row>
    <row r="127" spans="1:1" x14ac:dyDescent="0.3">
      <c r="A127" t="s">
        <v>80</v>
      </c>
    </row>
    <row r="128" spans="1:1" ht="13.8" customHeight="1" x14ac:dyDescent="0.3">
      <c r="A128" t="s">
        <v>79</v>
      </c>
    </row>
    <row r="130" spans="1:1" x14ac:dyDescent="0.3">
      <c r="A130" s="13" t="s">
        <v>25</v>
      </c>
    </row>
    <row r="131" spans="1:1" x14ac:dyDescent="0.3">
      <c r="A131" t="s">
        <v>213</v>
      </c>
    </row>
    <row r="132" spans="1:1" x14ac:dyDescent="0.3">
      <c r="A132" t="s">
        <v>81</v>
      </c>
    </row>
  </sheetData>
  <conditionalFormatting sqref="D7:D17">
    <cfRule type="top10" dxfId="0" priority="1" rank="5"/>
  </conditionalFormatting>
  <hyperlinks>
    <hyperlink ref="A28" r:id="rId1" xr:uid="{7E779A2F-5C0D-40D2-8A60-93B52925A41D}"/>
    <hyperlink ref="A29" r:id="rId2" xr:uid="{CB947547-DE38-45ED-9752-781A8540F509}"/>
    <hyperlink ref="A81" r:id="rId3" xr:uid="{1ECD139E-1516-4506-9C34-D834A9E19903}"/>
    <hyperlink ref="A99" r:id="rId4" xr:uid="{212D0270-21A4-443E-BBB7-A43C46486279}"/>
    <hyperlink ref="A41" r:id="rId5" xr:uid="{7BC5AF32-DD10-4769-92F8-4799F2CEEE23}"/>
    <hyperlink ref="A50" r:id="rId6" xr:uid="{B44ED66A-F1A0-4B72-AF38-883BE0DFF327}"/>
  </hyperlinks>
  <pageMargins left="0.7" right="0.7" top="0.75" bottom="0.75" header="0.3" footer="0.3"/>
  <pageSetup paperSize="9" orientation="portrait" r:id="rId7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9735-E8D6-471B-B517-806E4A180A4C}">
  <dimension ref="A1:I12"/>
  <sheetViews>
    <sheetView workbookViewId="0">
      <selection activeCell="D10" sqref="D10"/>
    </sheetView>
  </sheetViews>
  <sheetFormatPr defaultRowHeight="14.4" x14ac:dyDescent="0.3"/>
  <cols>
    <col min="2" max="2" width="16.21875" customWidth="1"/>
  </cols>
  <sheetData>
    <row r="1" spans="1:9" ht="18" x14ac:dyDescent="0.35">
      <c r="A1" s="3" t="s">
        <v>82</v>
      </c>
    </row>
    <row r="4" spans="1:9" x14ac:dyDescent="0.3">
      <c r="A4" t="s">
        <v>86</v>
      </c>
    </row>
    <row r="6" spans="1:9" ht="15" thickBot="1" x14ac:dyDescent="0.35"/>
    <row r="7" spans="1:9" ht="15" thickBot="1" x14ac:dyDescent="0.35">
      <c r="B7" s="15"/>
      <c r="C7" s="16">
        <v>2010</v>
      </c>
      <c r="D7" s="16">
        <v>2012</v>
      </c>
      <c r="E7" s="16">
        <v>2014</v>
      </c>
      <c r="F7" s="16">
        <v>2016</v>
      </c>
      <c r="G7" s="16">
        <v>2018</v>
      </c>
      <c r="H7" s="16">
        <v>2020</v>
      </c>
      <c r="I7" s="16">
        <v>2022</v>
      </c>
    </row>
    <row r="8" spans="1:9" ht="15" thickBot="1" x14ac:dyDescent="0.35">
      <c r="B8" s="17" t="s">
        <v>13</v>
      </c>
      <c r="C8" s="18" t="s">
        <v>83</v>
      </c>
      <c r="D8" s="18" t="s">
        <v>83</v>
      </c>
      <c r="E8" s="19">
        <v>0.19</v>
      </c>
      <c r="F8" s="19">
        <v>0.19400000000000001</v>
      </c>
      <c r="G8" s="19">
        <v>0.19800000000000001</v>
      </c>
      <c r="H8" s="19">
        <v>0.20300000000000001</v>
      </c>
      <c r="I8" s="19">
        <v>0.20899999999999999</v>
      </c>
    </row>
    <row r="9" spans="1:9" ht="15" thickBot="1" x14ac:dyDescent="0.35">
      <c r="B9" s="17" t="s">
        <v>11</v>
      </c>
      <c r="C9" s="19">
        <v>0.158</v>
      </c>
      <c r="D9" s="19">
        <v>0.16700000000000001</v>
      </c>
      <c r="E9" s="19">
        <v>0.187</v>
      </c>
      <c r="F9" s="19">
        <v>0.2</v>
      </c>
      <c r="G9" s="19">
        <v>0.217</v>
      </c>
      <c r="H9" s="19">
        <v>0.23499999999999999</v>
      </c>
      <c r="I9" s="18" t="s">
        <v>84</v>
      </c>
    </row>
    <row r="10" spans="1:9" ht="29.4" thickBot="1" x14ac:dyDescent="0.35">
      <c r="B10" s="17" t="s">
        <v>15</v>
      </c>
      <c r="C10" s="19">
        <v>0.13900000000000001</v>
      </c>
      <c r="D10" s="19">
        <v>0.158</v>
      </c>
      <c r="E10" s="19">
        <v>0.16500000000000001</v>
      </c>
      <c r="F10" s="19">
        <v>0.17299999999999999</v>
      </c>
      <c r="G10" s="19">
        <v>0.18</v>
      </c>
      <c r="H10" s="19">
        <v>0.188</v>
      </c>
      <c r="I10" s="18" t="s">
        <v>85</v>
      </c>
    </row>
    <row r="11" spans="1:9" ht="15" thickBot="1" x14ac:dyDescent="0.35">
      <c r="B11" s="17" t="s">
        <v>19</v>
      </c>
      <c r="C11" s="18" t="s">
        <v>83</v>
      </c>
      <c r="D11" s="19">
        <v>0.105</v>
      </c>
      <c r="E11" s="19">
        <v>0.114</v>
      </c>
      <c r="F11" s="19">
        <v>0.11799999999999999</v>
      </c>
      <c r="G11" s="19">
        <v>0.12</v>
      </c>
      <c r="H11" s="19">
        <v>0.122</v>
      </c>
      <c r="I11" s="19">
        <v>0.13</v>
      </c>
    </row>
    <row r="12" spans="1:9" ht="15" thickBot="1" x14ac:dyDescent="0.35">
      <c r="B12" s="17" t="s">
        <v>12</v>
      </c>
      <c r="C12" s="19">
        <v>0.221</v>
      </c>
      <c r="D12" s="19">
        <v>0.222</v>
      </c>
      <c r="E12" s="19">
        <v>0.224</v>
      </c>
      <c r="F12" s="19">
        <v>0.22600000000000001</v>
      </c>
      <c r="G12" s="19">
        <v>0.22800000000000001</v>
      </c>
      <c r="H12" s="19">
        <v>0.22900000000000001</v>
      </c>
      <c r="I12" s="19">
        <v>0.23100000000000001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6DF8B-CB25-4173-BD56-E4292562AE1C}">
  <dimension ref="A1:AZ69"/>
  <sheetViews>
    <sheetView topLeftCell="A17" zoomScale="50" zoomScaleNormal="50" workbookViewId="0">
      <selection activeCell="H15" sqref="H15"/>
    </sheetView>
  </sheetViews>
  <sheetFormatPr defaultRowHeight="14.4" x14ac:dyDescent="0.3"/>
  <cols>
    <col min="2" max="2" width="23.88671875" customWidth="1"/>
    <col min="3" max="3" width="10.21875" customWidth="1"/>
    <col min="4" max="4" width="15.21875" customWidth="1"/>
    <col min="5" max="5" width="13.5546875" customWidth="1"/>
    <col min="6" max="6" width="13.109375" customWidth="1"/>
    <col min="7" max="7" width="12.44140625" customWidth="1"/>
    <col min="8" max="8" width="11.44140625" bestFit="1" customWidth="1"/>
  </cols>
  <sheetData>
    <row r="1" spans="1:1" ht="18" x14ac:dyDescent="0.35">
      <c r="A1" s="3" t="s">
        <v>87</v>
      </c>
    </row>
    <row r="18" spans="1:52" x14ac:dyDescent="0.3">
      <c r="A18" t="s">
        <v>78</v>
      </c>
    </row>
    <row r="19" spans="1:52" x14ac:dyDescent="0.3">
      <c r="A19" t="s">
        <v>88</v>
      </c>
    </row>
    <row r="20" spans="1:52" x14ac:dyDescent="0.3">
      <c r="A20" t="s">
        <v>89</v>
      </c>
    </row>
    <row r="21" spans="1:52" x14ac:dyDescent="0.3">
      <c r="A21" t="s">
        <v>90</v>
      </c>
    </row>
    <row r="22" spans="1:52" x14ac:dyDescent="0.3">
      <c r="N22" s="23"/>
      <c r="O22" s="23"/>
      <c r="P22" s="23"/>
      <c r="Q22" s="23"/>
      <c r="R22" s="23"/>
      <c r="S22" s="23"/>
      <c r="T22" s="23"/>
      <c r="U22" s="23"/>
      <c r="V22" s="23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</row>
    <row r="23" spans="1:52" x14ac:dyDescent="0.3">
      <c r="C23" s="1">
        <v>1980</v>
      </c>
      <c r="D23" s="1">
        <v>1981</v>
      </c>
      <c r="E23" s="1">
        <v>1982</v>
      </c>
      <c r="F23" s="1">
        <v>1983</v>
      </c>
      <c r="G23" s="1">
        <v>1984</v>
      </c>
      <c r="H23" s="1">
        <v>1985</v>
      </c>
      <c r="I23" s="1">
        <v>1986</v>
      </c>
      <c r="J23" s="1">
        <v>1987</v>
      </c>
      <c r="K23" s="1">
        <v>1988</v>
      </c>
      <c r="L23" s="1">
        <v>1989</v>
      </c>
      <c r="M23" s="1">
        <v>1990</v>
      </c>
      <c r="N23" s="1">
        <v>1991</v>
      </c>
      <c r="O23" s="1">
        <v>1992</v>
      </c>
      <c r="P23" s="1">
        <v>1993</v>
      </c>
      <c r="Q23" s="1">
        <v>1994</v>
      </c>
      <c r="R23" s="1">
        <v>1995</v>
      </c>
      <c r="S23" s="1">
        <v>1996</v>
      </c>
      <c r="T23" s="1">
        <v>1997</v>
      </c>
      <c r="U23" s="1">
        <v>1998</v>
      </c>
      <c r="V23" s="1">
        <v>1999</v>
      </c>
      <c r="W23" s="1">
        <v>2000</v>
      </c>
      <c r="X23" s="1">
        <v>2001</v>
      </c>
      <c r="Y23" s="1">
        <v>2002</v>
      </c>
      <c r="Z23" s="1">
        <v>2003</v>
      </c>
      <c r="AA23" s="1">
        <v>2004</v>
      </c>
      <c r="AB23" s="1">
        <v>2005</v>
      </c>
      <c r="AC23" s="1">
        <v>2006</v>
      </c>
      <c r="AD23" s="1">
        <v>2007</v>
      </c>
      <c r="AE23" s="1">
        <v>2008</v>
      </c>
      <c r="AF23" s="1">
        <v>2009</v>
      </c>
      <c r="AG23" s="1">
        <v>2010</v>
      </c>
      <c r="AH23" s="1">
        <v>2011</v>
      </c>
      <c r="AI23" s="1">
        <v>2012</v>
      </c>
      <c r="AJ23" s="1">
        <v>2013</v>
      </c>
      <c r="AK23" s="1">
        <v>2014</v>
      </c>
      <c r="AL23" s="1">
        <v>2015</v>
      </c>
      <c r="AM23" s="1">
        <v>2016</v>
      </c>
      <c r="AN23" s="1">
        <v>2017</v>
      </c>
      <c r="AO23" s="1">
        <v>2018</v>
      </c>
      <c r="AP23" s="1">
        <v>2019</v>
      </c>
      <c r="AQ23" s="1">
        <v>2020</v>
      </c>
      <c r="AR23" s="1">
        <v>2021</v>
      </c>
    </row>
    <row r="24" spans="1:52" x14ac:dyDescent="0.3">
      <c r="B24" t="s">
        <v>91</v>
      </c>
      <c r="C24">
        <v>78.459999999999994</v>
      </c>
      <c r="D24">
        <v>51.04</v>
      </c>
      <c r="E24">
        <v>43.87</v>
      </c>
      <c r="F24">
        <v>39.049999999999997</v>
      </c>
      <c r="G24">
        <v>41.27</v>
      </c>
      <c r="H24">
        <v>41.15</v>
      </c>
      <c r="I24">
        <v>38.840000000000003</v>
      </c>
      <c r="J24">
        <v>38.49</v>
      </c>
      <c r="K24">
        <v>39.229999999999997</v>
      </c>
      <c r="L24">
        <v>37.950000000000003</v>
      </c>
      <c r="M24">
        <v>36.549999999999997</v>
      </c>
      <c r="N24">
        <v>40.369999999999997</v>
      </c>
      <c r="O24">
        <v>40.89</v>
      </c>
      <c r="P24">
        <v>43.45</v>
      </c>
      <c r="Q24">
        <v>48.85</v>
      </c>
      <c r="R24">
        <v>53.35</v>
      </c>
      <c r="S24">
        <v>57.98</v>
      </c>
      <c r="T24">
        <v>58.03</v>
      </c>
      <c r="U24">
        <v>57.49</v>
      </c>
      <c r="V24">
        <v>59.45</v>
      </c>
      <c r="W24">
        <v>53.76</v>
      </c>
      <c r="X24">
        <v>45.85</v>
      </c>
      <c r="Y24">
        <v>41.91</v>
      </c>
      <c r="Z24">
        <v>45.24</v>
      </c>
      <c r="AA24">
        <v>45.54</v>
      </c>
      <c r="AB24">
        <v>40.880000000000003</v>
      </c>
      <c r="AC24">
        <v>45.09</v>
      </c>
      <c r="AD24">
        <v>53.52</v>
      </c>
      <c r="AE24">
        <v>60.69</v>
      </c>
      <c r="AF24">
        <v>42.21</v>
      </c>
      <c r="AG24">
        <v>41.28</v>
      </c>
      <c r="AH24">
        <v>46.32</v>
      </c>
      <c r="AI24">
        <v>49.38</v>
      </c>
      <c r="AJ24">
        <v>51.26</v>
      </c>
      <c r="AK24">
        <v>54.57</v>
      </c>
      <c r="AL24">
        <v>59.28</v>
      </c>
      <c r="AM24">
        <v>60.49</v>
      </c>
      <c r="AN24">
        <v>63.86</v>
      </c>
      <c r="AO24">
        <v>68.989999999999995</v>
      </c>
      <c r="AP24">
        <v>68</v>
      </c>
      <c r="AQ24">
        <v>67.78</v>
      </c>
      <c r="AR24">
        <v>71.16</v>
      </c>
    </row>
    <row r="25" spans="1:52" x14ac:dyDescent="0.3">
      <c r="B25" t="s">
        <v>92</v>
      </c>
      <c r="C25">
        <v>7549433</v>
      </c>
      <c r="D25">
        <v>7568710</v>
      </c>
      <c r="E25">
        <v>7574140</v>
      </c>
      <c r="F25">
        <v>7561910</v>
      </c>
      <c r="G25">
        <v>7561434</v>
      </c>
      <c r="H25">
        <v>7564985</v>
      </c>
      <c r="I25">
        <v>7569794</v>
      </c>
      <c r="J25">
        <v>7574586</v>
      </c>
      <c r="K25">
        <v>7585317</v>
      </c>
      <c r="L25">
        <v>7619567</v>
      </c>
      <c r="M25">
        <v>7677850</v>
      </c>
      <c r="N25">
        <v>7754891</v>
      </c>
      <c r="O25">
        <v>7840709</v>
      </c>
      <c r="P25">
        <v>7905633</v>
      </c>
      <c r="Q25">
        <v>7936118</v>
      </c>
      <c r="R25">
        <v>7948278</v>
      </c>
      <c r="S25">
        <v>7959017</v>
      </c>
      <c r="T25">
        <v>7968041</v>
      </c>
      <c r="U25">
        <v>7976789</v>
      </c>
      <c r="V25">
        <v>7992324</v>
      </c>
      <c r="W25">
        <v>8011566</v>
      </c>
      <c r="X25">
        <v>8042293</v>
      </c>
      <c r="Y25">
        <v>8081957</v>
      </c>
      <c r="Z25">
        <v>8121423</v>
      </c>
      <c r="AA25">
        <v>8171966</v>
      </c>
      <c r="AB25">
        <v>8227829</v>
      </c>
      <c r="AC25">
        <v>8268641</v>
      </c>
      <c r="AD25">
        <v>8295487</v>
      </c>
      <c r="AE25">
        <v>8321496</v>
      </c>
      <c r="AF25">
        <v>8343323</v>
      </c>
      <c r="AG25">
        <v>8363404</v>
      </c>
      <c r="AH25">
        <v>8391643</v>
      </c>
      <c r="AI25">
        <v>8429991</v>
      </c>
      <c r="AJ25">
        <v>8479823</v>
      </c>
      <c r="AK25">
        <v>8546356</v>
      </c>
      <c r="AL25">
        <v>8642699</v>
      </c>
      <c r="AM25">
        <v>8736668</v>
      </c>
      <c r="AN25">
        <v>8797566</v>
      </c>
      <c r="AO25">
        <v>8840521</v>
      </c>
      <c r="AP25">
        <v>8879920</v>
      </c>
      <c r="AQ25">
        <v>8916864</v>
      </c>
      <c r="AR25">
        <v>8955797</v>
      </c>
    </row>
    <row r="26" spans="1:52" x14ac:dyDescent="0.3">
      <c r="B26" t="s">
        <v>93</v>
      </c>
      <c r="C26">
        <v>10.392833475043755</v>
      </c>
      <c r="D26">
        <v>6.7435533928503011</v>
      </c>
      <c r="E26">
        <v>5.7920767242221558</v>
      </c>
      <c r="F26">
        <v>5.1640392440534209</v>
      </c>
      <c r="G26">
        <v>5.4579594293886577</v>
      </c>
      <c r="H26">
        <v>5.4395349098511101</v>
      </c>
      <c r="I26">
        <v>5.1309190184039357</v>
      </c>
      <c r="J26">
        <v>5.081465838528997</v>
      </c>
      <c r="K26">
        <v>5.1718339523582202</v>
      </c>
      <c r="L26">
        <v>4.9805979788615282</v>
      </c>
      <c r="M26">
        <v>4.7604472606263473</v>
      </c>
      <c r="N26">
        <v>5.2057469279710062</v>
      </c>
      <c r="O26">
        <v>5.2150896047793642</v>
      </c>
      <c r="P26">
        <v>5.4960810854741169</v>
      </c>
      <c r="Q26">
        <v>6.1554024272320547</v>
      </c>
      <c r="R26">
        <v>6.7121456999868396</v>
      </c>
      <c r="S26">
        <v>7.2848192182527063</v>
      </c>
      <c r="T26">
        <v>7.2828440516307582</v>
      </c>
      <c r="U26">
        <v>7.207160675805766</v>
      </c>
      <c r="V26">
        <v>7.43838713245359</v>
      </c>
      <c r="W26">
        <v>6.7102985858195519</v>
      </c>
      <c r="X26">
        <v>5.7011103674039232</v>
      </c>
      <c r="Y26">
        <v>5.1856252142890638</v>
      </c>
      <c r="Z26">
        <v>5.5704523702311777</v>
      </c>
      <c r="AA26">
        <v>5.5727104101999441</v>
      </c>
      <c r="AB26">
        <v>4.9685038422650738</v>
      </c>
      <c r="AC26">
        <v>5.453133108572497</v>
      </c>
      <c r="AD26">
        <v>6.4517007862226778</v>
      </c>
      <c r="AE26">
        <v>7.293159787615112</v>
      </c>
      <c r="AF26">
        <v>5.0591353109546402</v>
      </c>
      <c r="AG26">
        <v>4.9357893030158531</v>
      </c>
      <c r="AH26">
        <v>5.5197772355187178</v>
      </c>
      <c r="AI26">
        <v>5.8576574992784689</v>
      </c>
      <c r="AJ26">
        <v>6.0449374945679875</v>
      </c>
      <c r="AK26">
        <v>6.3851774955314289</v>
      </c>
      <c r="AL26">
        <v>6.8589684773240389</v>
      </c>
      <c r="AM26">
        <v>6.923692190203405</v>
      </c>
      <c r="AN26">
        <v>7.2588259070747521</v>
      </c>
      <c r="AO26">
        <v>7.8038387104108455</v>
      </c>
      <c r="AP26">
        <v>7.6577266461860019</v>
      </c>
      <c r="AQ26">
        <v>7.6013271033403678</v>
      </c>
      <c r="AR26">
        <v>7.9456914889875234</v>
      </c>
    </row>
    <row r="27" spans="1:52" x14ac:dyDescent="0.3">
      <c r="B27" t="s">
        <v>94</v>
      </c>
      <c r="N27">
        <v>5.2057469279710062</v>
      </c>
      <c r="O27">
        <v>10.420836532750371</v>
      </c>
      <c r="P27">
        <v>15.916917618224488</v>
      </c>
      <c r="Q27">
        <v>22.072320045456543</v>
      </c>
      <c r="R27">
        <v>28.784465745443384</v>
      </c>
      <c r="S27">
        <v>36.069284963696091</v>
      </c>
      <c r="T27">
        <v>43.352129015326852</v>
      </c>
      <c r="U27">
        <v>50.559289691132619</v>
      </c>
      <c r="V27">
        <v>57.997676823586211</v>
      </c>
      <c r="W27">
        <v>64.707975409405762</v>
      </c>
      <c r="X27">
        <v>70.40908577680969</v>
      </c>
      <c r="Y27">
        <v>75.594710991098751</v>
      </c>
      <c r="Z27">
        <v>81.165163361329931</v>
      </c>
      <c r="AA27">
        <v>86.737873771529877</v>
      </c>
      <c r="AB27">
        <v>91.706377613794956</v>
      </c>
      <c r="AC27">
        <v>97.159510722367457</v>
      </c>
      <c r="AD27">
        <v>103.61121150859013</v>
      </c>
      <c r="AE27">
        <v>110.90437129620524</v>
      </c>
      <c r="AF27">
        <v>115.96350660715989</v>
      </c>
      <c r="AG27">
        <v>120.89929591017574</v>
      </c>
      <c r="AH27">
        <v>126.41907314569445</v>
      </c>
      <c r="AI27">
        <v>132.27673064497293</v>
      </c>
      <c r="AJ27">
        <v>138.32166813954092</v>
      </c>
      <c r="AK27">
        <v>144.70684563507234</v>
      </c>
      <c r="AL27">
        <v>151.56581411239637</v>
      </c>
      <c r="AM27">
        <v>158.48950630259978</v>
      </c>
      <c r="AN27">
        <v>165.74833220967454</v>
      </c>
      <c r="AO27">
        <v>173.55217092008539</v>
      </c>
      <c r="AP27">
        <v>181.20989756627139</v>
      </c>
      <c r="AQ27">
        <v>188.81122466961176</v>
      </c>
      <c r="AR27">
        <v>196.7569161585993</v>
      </c>
    </row>
    <row r="28" spans="1:52" x14ac:dyDescent="0.3">
      <c r="B28" t="s">
        <v>95</v>
      </c>
      <c r="N28">
        <v>331.2</v>
      </c>
      <c r="O28">
        <v>386.1</v>
      </c>
      <c r="P28">
        <v>455.5</v>
      </c>
      <c r="Q28">
        <v>572.9</v>
      </c>
      <c r="R28">
        <v>602.79999999999995</v>
      </c>
      <c r="S28">
        <v>559.5</v>
      </c>
      <c r="T28">
        <v>578.20000000000005</v>
      </c>
      <c r="U28">
        <v>500.7</v>
      </c>
      <c r="V28">
        <v>472.6</v>
      </c>
      <c r="W28">
        <v>423</v>
      </c>
      <c r="X28">
        <v>329.6</v>
      </c>
      <c r="Y28">
        <v>293.39999999999998</v>
      </c>
      <c r="Z28">
        <v>273</v>
      </c>
      <c r="AA28">
        <v>282.39999999999998</v>
      </c>
      <c r="AB28">
        <v>247.5</v>
      </c>
      <c r="AC28">
        <v>255.6</v>
      </c>
      <c r="AD28">
        <v>217.9</v>
      </c>
      <c r="AE28">
        <v>179.9</v>
      </c>
      <c r="AF28">
        <v>164</v>
      </c>
      <c r="AG28">
        <v>163.6</v>
      </c>
      <c r="AH28">
        <v>186.1</v>
      </c>
      <c r="AI28">
        <v>200.5</v>
      </c>
      <c r="AJ28">
        <v>214.8</v>
      </c>
      <c r="AK28">
        <v>245.3</v>
      </c>
      <c r="AL28">
        <v>247.7</v>
      </c>
      <c r="AM28">
        <v>277.7</v>
      </c>
      <c r="AN28">
        <v>284.8</v>
      </c>
      <c r="AO28">
        <v>287.39999999999998</v>
      </c>
      <c r="AP28">
        <v>293</v>
      </c>
      <c r="AQ28">
        <v>306.39999999999998</v>
      </c>
      <c r="AR28">
        <v>293.39999999999998</v>
      </c>
      <c r="AT28" t="s">
        <v>159</v>
      </c>
      <c r="AV28" t="s">
        <v>160</v>
      </c>
    </row>
    <row r="29" spans="1:52" x14ac:dyDescent="0.3">
      <c r="B29" t="s">
        <v>96</v>
      </c>
      <c r="C29">
        <v>78288576</v>
      </c>
      <c r="D29">
        <v>78407907</v>
      </c>
      <c r="E29">
        <v>78333366</v>
      </c>
      <c r="F29">
        <v>78128282</v>
      </c>
      <c r="G29">
        <v>77858685</v>
      </c>
      <c r="H29">
        <v>77684873</v>
      </c>
      <c r="I29">
        <v>77720436</v>
      </c>
      <c r="J29">
        <v>77839920</v>
      </c>
      <c r="K29">
        <v>78144619</v>
      </c>
      <c r="L29">
        <v>78751283</v>
      </c>
      <c r="M29">
        <v>79433029</v>
      </c>
      <c r="N29">
        <v>80013896</v>
      </c>
      <c r="O29">
        <v>80624598</v>
      </c>
      <c r="P29">
        <v>81156363</v>
      </c>
      <c r="Q29">
        <v>81438348</v>
      </c>
      <c r="R29">
        <v>81678051</v>
      </c>
      <c r="S29">
        <v>81914831</v>
      </c>
      <c r="T29">
        <v>82034771</v>
      </c>
      <c r="U29">
        <v>82047195</v>
      </c>
      <c r="V29">
        <v>82100243</v>
      </c>
      <c r="W29">
        <v>82211508</v>
      </c>
      <c r="X29">
        <v>82349925</v>
      </c>
      <c r="Y29">
        <v>82488495</v>
      </c>
      <c r="Z29">
        <v>82534176</v>
      </c>
      <c r="AA29">
        <v>82516260</v>
      </c>
      <c r="AB29">
        <v>82469422</v>
      </c>
      <c r="AC29">
        <v>82376451</v>
      </c>
      <c r="AD29">
        <v>82266372</v>
      </c>
      <c r="AE29">
        <v>82110097</v>
      </c>
      <c r="AF29">
        <v>81902307</v>
      </c>
      <c r="AG29">
        <v>81776930</v>
      </c>
      <c r="AH29">
        <v>80274983</v>
      </c>
      <c r="AI29">
        <v>80425823</v>
      </c>
      <c r="AJ29">
        <v>80645605</v>
      </c>
      <c r="AK29">
        <v>80982500</v>
      </c>
      <c r="AL29">
        <v>81686611</v>
      </c>
      <c r="AM29">
        <v>82348669</v>
      </c>
      <c r="AN29">
        <v>82657002</v>
      </c>
      <c r="AO29">
        <v>82905782</v>
      </c>
      <c r="AP29">
        <v>83092962</v>
      </c>
      <c r="AQ29">
        <v>83160871</v>
      </c>
      <c r="AR29">
        <v>83196078</v>
      </c>
    </row>
    <row r="30" spans="1:52" x14ac:dyDescent="0.3">
      <c r="B30" t="s">
        <v>97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4.1392810068891039</v>
      </c>
      <c r="O30">
        <v>4.7888610867864418</v>
      </c>
      <c r="P30">
        <v>5.6126221427640868</v>
      </c>
      <c r="Q30">
        <v>7.0347694184562783</v>
      </c>
      <c r="R30">
        <v>7.3801956905166595</v>
      </c>
      <c r="S30">
        <v>6.8302649614207223</v>
      </c>
      <c r="T30">
        <v>7.048230804471924</v>
      </c>
      <c r="U30">
        <v>6.1025852254912545</v>
      </c>
      <c r="V30">
        <v>5.7563776029262179</v>
      </c>
      <c r="W30">
        <v>5.1452650643508449</v>
      </c>
      <c r="X30">
        <v>4.0024323033688249</v>
      </c>
      <c r="Y30">
        <v>3.5568596566102948</v>
      </c>
      <c r="Z30">
        <v>3.3077206707679494</v>
      </c>
      <c r="AA30">
        <v>3.42235578781685</v>
      </c>
      <c r="AB30">
        <v>3.0011123395529555</v>
      </c>
      <c r="AC30">
        <v>3.1028285013152606</v>
      </c>
      <c r="AD30">
        <v>2.6487128908516837</v>
      </c>
      <c r="AE30">
        <v>2.1909607535843003</v>
      </c>
      <c r="AF30">
        <v>2.0023855982469456</v>
      </c>
      <c r="AG30">
        <v>2.0005642178056822</v>
      </c>
      <c r="AH30">
        <v>2.3182814003211938</v>
      </c>
      <c r="AI30">
        <v>2.4929803951151359</v>
      </c>
      <c r="AJ30">
        <v>2.66350534539359</v>
      </c>
      <c r="AK30">
        <v>3.0290494860000616</v>
      </c>
      <c r="AL30">
        <v>3.0323206822719087</v>
      </c>
      <c r="AM30">
        <v>3.3722463686692983</v>
      </c>
      <c r="AN30">
        <v>3.4455641156692329</v>
      </c>
      <c r="AO30">
        <v>3.4665857201612305</v>
      </c>
      <c r="AP30">
        <v>3.5261710853441475</v>
      </c>
      <c r="AQ30">
        <v>3.6844250945856496</v>
      </c>
      <c r="AR30">
        <v>3.5266085499847724</v>
      </c>
    </row>
    <row r="31" spans="1:52" x14ac:dyDescent="0.3">
      <c r="B31" t="s">
        <v>98</v>
      </c>
      <c r="N31">
        <v>4.1392810068891039</v>
      </c>
      <c r="O31">
        <v>8.9281420936755467</v>
      </c>
      <c r="P31">
        <v>14.540764236439633</v>
      </c>
      <c r="Q31">
        <v>21.575533654895914</v>
      </c>
      <c r="R31">
        <v>28.955729345412571</v>
      </c>
      <c r="S31">
        <v>35.785994306833295</v>
      </c>
      <c r="T31">
        <v>42.834225111305216</v>
      </c>
      <c r="U31">
        <v>48.936810336796469</v>
      </c>
      <c r="V31">
        <v>54.693187939722691</v>
      </c>
      <c r="W31">
        <v>59.838453004073536</v>
      </c>
      <c r="X31">
        <v>63.840885307442363</v>
      </c>
      <c r="Y31">
        <v>67.397744964052663</v>
      </c>
      <c r="Z31">
        <v>70.705465634820612</v>
      </c>
      <c r="AA31">
        <v>74.127821422637467</v>
      </c>
      <c r="AB31">
        <v>77.128933762190428</v>
      </c>
      <c r="AC31">
        <v>80.231762263505686</v>
      </c>
      <c r="AD31">
        <v>82.88047515435737</v>
      </c>
      <c r="AE31">
        <v>85.071435907941677</v>
      </c>
      <c r="AF31">
        <v>87.073821506188622</v>
      </c>
      <c r="AG31">
        <v>89.074385723994311</v>
      </c>
      <c r="AH31">
        <v>91.392667124315508</v>
      </c>
      <c r="AI31">
        <v>93.885647519430648</v>
      </c>
      <c r="AJ31">
        <v>96.549152864824237</v>
      </c>
      <c r="AK31">
        <v>99.578202350824299</v>
      </c>
      <c r="AL31">
        <v>102.6105230330962</v>
      </c>
      <c r="AM31">
        <v>105.98276940176549</v>
      </c>
      <c r="AN31">
        <v>109.42833351743472</v>
      </c>
      <c r="AO31">
        <v>112.89491923759596</v>
      </c>
      <c r="AP31">
        <v>116.4210903229401</v>
      </c>
      <c r="AQ31">
        <v>120.10551541752575</v>
      </c>
      <c r="AR31">
        <v>123.63212396751052</v>
      </c>
    </row>
    <row r="32" spans="1:52" x14ac:dyDescent="0.3">
      <c r="B32" t="s">
        <v>99</v>
      </c>
      <c r="C32">
        <v>30.3</v>
      </c>
      <c r="D32">
        <v>21.9</v>
      </c>
      <c r="E32">
        <v>20.8</v>
      </c>
      <c r="F32">
        <v>22.2</v>
      </c>
      <c r="G32">
        <v>26.9</v>
      </c>
      <c r="H32">
        <v>22.6</v>
      </c>
      <c r="I32">
        <v>28.5</v>
      </c>
      <c r="J32">
        <v>27.9</v>
      </c>
      <c r="K32">
        <v>25.9</v>
      </c>
      <c r="L32">
        <v>26.8</v>
      </c>
      <c r="M32">
        <v>27.2</v>
      </c>
      <c r="N32">
        <v>20.399999999999999</v>
      </c>
      <c r="O32">
        <v>16.399999999999999</v>
      </c>
      <c r="P32">
        <v>14.1</v>
      </c>
      <c r="Q32">
        <v>13.8</v>
      </c>
      <c r="R32">
        <v>13.5</v>
      </c>
      <c r="S32">
        <v>14.2</v>
      </c>
      <c r="T32">
        <v>17.7</v>
      </c>
      <c r="U32">
        <v>18.100000000000001</v>
      </c>
      <c r="V32">
        <v>17.2</v>
      </c>
      <c r="W32">
        <v>16.3</v>
      </c>
      <c r="X32">
        <v>17.399999999999999</v>
      </c>
      <c r="Y32">
        <v>18.8</v>
      </c>
      <c r="Z32">
        <v>23.7</v>
      </c>
      <c r="AA32">
        <v>26.3</v>
      </c>
      <c r="AB32">
        <v>27.3</v>
      </c>
      <c r="AC32">
        <v>29.1</v>
      </c>
      <c r="AD32">
        <v>31.3</v>
      </c>
      <c r="AE32">
        <v>26.8</v>
      </c>
      <c r="AF32">
        <v>19</v>
      </c>
      <c r="AG32">
        <v>12.3</v>
      </c>
      <c r="AH32">
        <v>13.4</v>
      </c>
      <c r="AI32">
        <v>17.600000000000001</v>
      </c>
      <c r="AJ32">
        <v>16.600000000000001</v>
      </c>
      <c r="AK32">
        <v>15.7</v>
      </c>
      <c r="AL32">
        <v>15</v>
      </c>
      <c r="AM32">
        <v>20.9</v>
      </c>
      <c r="AN32">
        <v>23.4</v>
      </c>
      <c r="AO32">
        <v>28.84</v>
      </c>
      <c r="AP32">
        <v>34.200000000000003</v>
      </c>
      <c r="AQ32">
        <v>37.950000000000003</v>
      </c>
      <c r="AR32">
        <v>35.840000000000003</v>
      </c>
      <c r="AT32" t="s">
        <v>161</v>
      </c>
      <c r="AZ32" s="5" t="s">
        <v>162</v>
      </c>
    </row>
    <row r="33" spans="2:46" x14ac:dyDescent="0.3">
      <c r="B33" t="s">
        <v>100</v>
      </c>
      <c r="C33">
        <v>5123027</v>
      </c>
      <c r="D33">
        <v>5121572</v>
      </c>
      <c r="E33">
        <v>5117810</v>
      </c>
      <c r="F33">
        <v>5114297</v>
      </c>
      <c r="G33">
        <v>5111619</v>
      </c>
      <c r="H33">
        <v>5113691</v>
      </c>
      <c r="I33">
        <v>5120534</v>
      </c>
      <c r="J33">
        <v>5127024</v>
      </c>
      <c r="K33">
        <v>5129516</v>
      </c>
      <c r="L33">
        <v>5132594</v>
      </c>
      <c r="M33">
        <v>5140939</v>
      </c>
      <c r="N33">
        <v>5154298</v>
      </c>
      <c r="O33">
        <v>5171370</v>
      </c>
      <c r="P33">
        <v>5188628</v>
      </c>
      <c r="Q33">
        <v>5206180</v>
      </c>
      <c r="R33">
        <v>5233373</v>
      </c>
      <c r="S33">
        <v>5263074</v>
      </c>
      <c r="T33">
        <v>5284991</v>
      </c>
      <c r="U33">
        <v>5304219</v>
      </c>
      <c r="V33">
        <v>5321799</v>
      </c>
      <c r="W33">
        <v>5339616</v>
      </c>
      <c r="X33">
        <v>5358783</v>
      </c>
      <c r="Y33">
        <v>5375931</v>
      </c>
      <c r="Z33">
        <v>5390574</v>
      </c>
      <c r="AA33">
        <v>5404523</v>
      </c>
      <c r="AB33">
        <v>5419432</v>
      </c>
      <c r="AC33">
        <v>5437272</v>
      </c>
      <c r="AD33">
        <v>5461438</v>
      </c>
      <c r="AE33">
        <v>5493621</v>
      </c>
      <c r="AF33">
        <v>5523095</v>
      </c>
      <c r="AG33">
        <v>5547683</v>
      </c>
      <c r="AH33">
        <v>5570572</v>
      </c>
      <c r="AI33">
        <v>5591572</v>
      </c>
      <c r="AJ33">
        <v>5614932</v>
      </c>
      <c r="AK33">
        <v>5643475</v>
      </c>
      <c r="AL33">
        <v>5683483</v>
      </c>
      <c r="AM33">
        <v>5728010</v>
      </c>
      <c r="AN33">
        <v>5764980</v>
      </c>
      <c r="AO33">
        <v>5793636</v>
      </c>
      <c r="AP33">
        <v>5814422</v>
      </c>
      <c r="AQ33">
        <v>5831404</v>
      </c>
      <c r="AR33">
        <v>5856733</v>
      </c>
    </row>
    <row r="34" spans="2:46" x14ac:dyDescent="0.3">
      <c r="B34" t="s">
        <v>101</v>
      </c>
      <c r="C34">
        <v>5.9144720494348357</v>
      </c>
      <c r="D34">
        <v>4.2760308748954419</v>
      </c>
      <c r="E34">
        <v>4.0642384144780674</v>
      </c>
      <c r="F34">
        <v>4.3407725441052802</v>
      </c>
      <c r="G34">
        <v>5.2625205438824763</v>
      </c>
      <c r="H34">
        <v>4.4195083355642728</v>
      </c>
      <c r="I34">
        <v>5.5658257517672967</v>
      </c>
      <c r="J34">
        <v>5.4417533446303352</v>
      </c>
      <c r="K34">
        <v>5.0492093211133371</v>
      </c>
      <c r="L34">
        <v>5.2215312569044032</v>
      </c>
      <c r="M34">
        <v>5.2908622335336011</v>
      </c>
      <c r="N34">
        <v>3.9578619629676051</v>
      </c>
      <c r="O34">
        <v>3.1713066363458813</v>
      </c>
      <c r="P34">
        <v>2.7174813842888721</v>
      </c>
      <c r="Q34">
        <v>2.6506959037144315</v>
      </c>
      <c r="R34">
        <v>2.5795982820257608</v>
      </c>
      <c r="S34">
        <v>2.6980430068055288</v>
      </c>
      <c r="T34">
        <v>3.3491069332000754</v>
      </c>
      <c r="U34">
        <v>3.4123779579990945</v>
      </c>
      <c r="V34">
        <v>3.2319897839057807</v>
      </c>
      <c r="W34">
        <v>3.0526539736190768</v>
      </c>
      <c r="X34">
        <v>3.2470058966746738</v>
      </c>
      <c r="Y34">
        <v>3.497068693776018</v>
      </c>
      <c r="Z34">
        <v>4.3965633344426776</v>
      </c>
      <c r="AA34">
        <v>4.866294398229039</v>
      </c>
      <c r="AB34">
        <v>5.0374282766164429</v>
      </c>
      <c r="AC34">
        <v>5.3519485506702624</v>
      </c>
      <c r="AD34">
        <v>5.7310913352856883</v>
      </c>
      <c r="AE34">
        <v>4.8783853127108694</v>
      </c>
      <c r="AF34">
        <v>3.4401001612320625</v>
      </c>
      <c r="AG34">
        <v>2.2171418229916888</v>
      </c>
      <c r="AH34">
        <v>2.4054980350312318</v>
      </c>
      <c r="AI34">
        <v>3.1475942722368591</v>
      </c>
      <c r="AJ34">
        <v>2.9564026777172012</v>
      </c>
      <c r="AK34">
        <v>2.7819738724810508</v>
      </c>
      <c r="AL34">
        <v>2.6392266854673445</v>
      </c>
      <c r="AM34">
        <v>3.6487366467586471</v>
      </c>
      <c r="AN34">
        <v>4.0589906643214722</v>
      </c>
      <c r="AO34">
        <v>4.9778757243292464</v>
      </c>
      <c r="AP34">
        <v>5.8819260108743405</v>
      </c>
      <c r="AQ34">
        <v>6.5078667161458883</v>
      </c>
      <c r="AR34">
        <v>6.1194526026711475</v>
      </c>
    </row>
    <row r="35" spans="2:46" x14ac:dyDescent="0.3">
      <c r="B35" t="s">
        <v>102</v>
      </c>
      <c r="N35">
        <v>3.9578619629676051</v>
      </c>
      <c r="O35">
        <v>7.1291685993134859</v>
      </c>
      <c r="P35">
        <v>9.846649983602358</v>
      </c>
      <c r="Q35">
        <v>12.49734588731679</v>
      </c>
      <c r="R35">
        <v>15.07694416934255</v>
      </c>
      <c r="S35">
        <v>17.77498717614808</v>
      </c>
      <c r="T35">
        <v>21.124094109348157</v>
      </c>
      <c r="U35">
        <v>24.536472067347251</v>
      </c>
      <c r="V35">
        <v>27.768461851253033</v>
      </c>
      <c r="W35">
        <v>30.821115824872109</v>
      </c>
      <c r="X35">
        <v>34.068121721546781</v>
      </c>
      <c r="Y35">
        <v>37.565190415322796</v>
      </c>
      <c r="Z35">
        <v>41.961753749765471</v>
      </c>
      <c r="AA35">
        <v>46.828048147994508</v>
      </c>
      <c r="AB35">
        <v>51.865476424610954</v>
      </c>
      <c r="AC35">
        <v>57.217424975281219</v>
      </c>
      <c r="AD35">
        <v>62.948516310566909</v>
      </c>
      <c r="AE35">
        <v>67.826901623277777</v>
      </c>
      <c r="AF35">
        <v>71.267001784509844</v>
      </c>
      <c r="AG35">
        <v>73.484143607501537</v>
      </c>
      <c r="AH35">
        <v>75.889641642532766</v>
      </c>
      <c r="AI35">
        <v>79.037235914769624</v>
      </c>
      <c r="AJ35">
        <v>81.993638592486832</v>
      </c>
      <c r="AK35">
        <v>84.775612464967878</v>
      </c>
      <c r="AL35">
        <v>87.414839150435228</v>
      </c>
      <c r="AM35">
        <v>91.063575797193877</v>
      </c>
      <c r="AN35">
        <v>95.122566461515348</v>
      </c>
      <c r="AO35">
        <v>100.1004421858446</v>
      </c>
      <c r="AP35">
        <v>105.98236819671894</v>
      </c>
      <c r="AQ35">
        <v>112.49023491286482</v>
      </c>
      <c r="AR35">
        <v>118.60968751553597</v>
      </c>
    </row>
    <row r="36" spans="2:46" x14ac:dyDescent="0.3">
      <c r="B36" t="s">
        <v>103</v>
      </c>
      <c r="C36">
        <v>263</v>
      </c>
      <c r="D36">
        <v>235</v>
      </c>
      <c r="E36">
        <v>243</v>
      </c>
      <c r="F36">
        <v>230</v>
      </c>
      <c r="G36">
        <v>202</v>
      </c>
      <c r="H36">
        <v>191</v>
      </c>
      <c r="I36">
        <v>195</v>
      </c>
      <c r="J36">
        <v>201</v>
      </c>
      <c r="K36">
        <v>239</v>
      </c>
      <c r="L36">
        <v>237</v>
      </c>
      <c r="M36">
        <v>281</v>
      </c>
      <c r="N36">
        <v>273</v>
      </c>
      <c r="O36">
        <v>222</v>
      </c>
      <c r="P36">
        <v>224</v>
      </c>
      <c r="Q36">
        <v>230</v>
      </c>
      <c r="R36">
        <v>221</v>
      </c>
      <c r="S36">
        <v>274</v>
      </c>
      <c r="T36">
        <v>299</v>
      </c>
      <c r="U36">
        <v>299</v>
      </c>
      <c r="V36">
        <v>356</v>
      </c>
      <c r="W36">
        <v>416</v>
      </c>
      <c r="X36">
        <v>505</v>
      </c>
      <c r="Y36">
        <v>520</v>
      </c>
      <c r="Z36">
        <v>506</v>
      </c>
      <c r="AA36">
        <v>565</v>
      </c>
      <c r="AB36">
        <v>591</v>
      </c>
      <c r="AC36">
        <v>658</v>
      </c>
      <c r="AD36">
        <v>647</v>
      </c>
      <c r="AE36">
        <v>632</v>
      </c>
      <c r="AF36">
        <v>424</v>
      </c>
      <c r="AG36">
        <v>277</v>
      </c>
      <c r="AH36">
        <v>179</v>
      </c>
      <c r="AI36">
        <v>133</v>
      </c>
      <c r="AJ36">
        <v>60</v>
      </c>
      <c r="AK36">
        <v>50</v>
      </c>
      <c r="AL36">
        <v>49</v>
      </c>
      <c r="AM36">
        <v>45</v>
      </c>
      <c r="AN36">
        <v>54</v>
      </c>
      <c r="AO36">
        <v>64</v>
      </c>
      <c r="AP36">
        <v>78</v>
      </c>
      <c r="AQ36">
        <v>87</v>
      </c>
      <c r="AR36">
        <v>94</v>
      </c>
    </row>
    <row r="37" spans="2:46" x14ac:dyDescent="0.3">
      <c r="B37" t="s">
        <v>104</v>
      </c>
      <c r="C37">
        <v>37491165</v>
      </c>
      <c r="D37">
        <v>37758631</v>
      </c>
      <c r="E37">
        <v>37986012</v>
      </c>
      <c r="F37">
        <v>38171525</v>
      </c>
      <c r="G37">
        <v>38330364</v>
      </c>
      <c r="H37">
        <v>38469512</v>
      </c>
      <c r="I37">
        <v>38584624</v>
      </c>
      <c r="J37">
        <v>38684815</v>
      </c>
      <c r="K37">
        <v>38766939</v>
      </c>
      <c r="L37">
        <v>38827764</v>
      </c>
      <c r="M37">
        <v>38867322</v>
      </c>
      <c r="N37">
        <v>38966376</v>
      </c>
      <c r="O37">
        <v>39157685</v>
      </c>
      <c r="P37">
        <v>39361262</v>
      </c>
      <c r="Q37">
        <v>39549108</v>
      </c>
      <c r="R37">
        <v>39724050</v>
      </c>
      <c r="S37">
        <v>39889852</v>
      </c>
      <c r="T37">
        <v>40057389</v>
      </c>
      <c r="U37">
        <v>40223509</v>
      </c>
      <c r="V37">
        <v>40386875</v>
      </c>
      <c r="W37">
        <v>40567864</v>
      </c>
      <c r="X37">
        <v>40850412</v>
      </c>
      <c r="Y37">
        <v>41431558</v>
      </c>
      <c r="Z37">
        <v>42187645</v>
      </c>
      <c r="AA37">
        <v>42921895</v>
      </c>
      <c r="AB37">
        <v>43653155</v>
      </c>
      <c r="AC37">
        <v>44397319</v>
      </c>
      <c r="AD37">
        <v>45226803</v>
      </c>
      <c r="AE37">
        <v>45954106</v>
      </c>
      <c r="AF37">
        <v>46362946</v>
      </c>
      <c r="AG37">
        <v>46576897</v>
      </c>
      <c r="AH37">
        <v>46742697</v>
      </c>
      <c r="AI37">
        <v>46773055</v>
      </c>
      <c r="AJ37">
        <v>46620045</v>
      </c>
      <c r="AK37">
        <v>46480882</v>
      </c>
      <c r="AL37">
        <v>46444832</v>
      </c>
      <c r="AM37">
        <v>46484062</v>
      </c>
      <c r="AN37">
        <v>46593236</v>
      </c>
      <c r="AO37">
        <v>46797754</v>
      </c>
      <c r="AP37">
        <v>47134837</v>
      </c>
      <c r="AQ37">
        <v>47365655</v>
      </c>
      <c r="AR37">
        <v>47415750</v>
      </c>
    </row>
    <row r="38" spans="2:46" x14ac:dyDescent="0.3">
      <c r="B38" t="s">
        <v>105</v>
      </c>
      <c r="C38">
        <v>7.0149860640500235</v>
      </c>
      <c r="D38">
        <v>6.2237425927862686</v>
      </c>
      <c r="E38">
        <v>6.3970916452087678</v>
      </c>
      <c r="F38">
        <v>6.0254338803597705</v>
      </c>
      <c r="G38">
        <v>5.2699734341160962</v>
      </c>
      <c r="H38">
        <v>4.9649707019938276</v>
      </c>
      <c r="I38">
        <v>5.0538266227500364</v>
      </c>
      <c r="J38">
        <v>5.1958371779728036</v>
      </c>
      <c r="K38">
        <v>6.165046974691502</v>
      </c>
      <c r="L38">
        <v>6.1038796877409673</v>
      </c>
      <c r="M38">
        <v>7.2297237252414766</v>
      </c>
      <c r="N38">
        <v>7.0060402845776579</v>
      </c>
      <c r="O38">
        <v>5.6693852049731746</v>
      </c>
      <c r="P38">
        <v>5.6908744440155399</v>
      </c>
      <c r="Q38">
        <v>5.8155546769853821</v>
      </c>
      <c r="R38">
        <v>5.5633803703298126</v>
      </c>
      <c r="S38">
        <v>6.8689149310456203</v>
      </c>
      <c r="T38">
        <v>7.4642907953885853</v>
      </c>
      <c r="U38">
        <v>7.4334638482187128</v>
      </c>
      <c r="V38">
        <v>8.8147448892740528</v>
      </c>
      <c r="W38">
        <v>10.254422071618066</v>
      </c>
      <c r="X38">
        <v>12.362176420644179</v>
      </c>
      <c r="Y38">
        <v>12.550819353691697</v>
      </c>
      <c r="Z38">
        <v>11.994032850138945</v>
      </c>
      <c r="AA38">
        <v>13.163444903818903</v>
      </c>
      <c r="AB38">
        <v>13.538540341471309</v>
      </c>
      <c r="AC38">
        <v>14.820714737302042</v>
      </c>
      <c r="AD38">
        <v>14.305676215937703</v>
      </c>
      <c r="AE38">
        <v>13.752851595023957</v>
      </c>
      <c r="AF38">
        <v>9.1452342135463081</v>
      </c>
      <c r="AG38">
        <v>5.9471544444019102</v>
      </c>
      <c r="AH38">
        <v>3.8294752226214075</v>
      </c>
      <c r="AI38">
        <v>2.843517490999893</v>
      </c>
      <c r="AJ38">
        <v>1.2870000447232517</v>
      </c>
      <c r="AK38">
        <v>1.0757110848283817</v>
      </c>
      <c r="AL38">
        <v>1.0550151198738322</v>
      </c>
      <c r="AM38">
        <v>0.96807374536244273</v>
      </c>
      <c r="AN38">
        <v>1.1589665074990714</v>
      </c>
      <c r="AO38">
        <v>1.3675870000085901</v>
      </c>
      <c r="AP38">
        <v>1.6548269807318947</v>
      </c>
      <c r="AQ38">
        <v>1.8367739240595322</v>
      </c>
      <c r="AR38">
        <v>1.9824636328646073</v>
      </c>
    </row>
    <row r="39" spans="2:46" x14ac:dyDescent="0.3">
      <c r="B39" t="s">
        <v>106</v>
      </c>
      <c r="N39">
        <v>7.0060402845776579</v>
      </c>
      <c r="O39">
        <v>12.675425489550832</v>
      </c>
      <c r="P39">
        <v>18.366299933566374</v>
      </c>
      <c r="Q39">
        <v>24.181854610551756</v>
      </c>
      <c r="R39">
        <v>29.74523498088157</v>
      </c>
      <c r="S39">
        <v>36.614149911927193</v>
      </c>
      <c r="T39">
        <v>44.078440707315778</v>
      </c>
      <c r="U39">
        <v>51.511904555534493</v>
      </c>
      <c r="V39">
        <v>60.326649444808545</v>
      </c>
      <c r="W39">
        <v>70.581071516426618</v>
      </c>
      <c r="X39">
        <v>82.943247937070794</v>
      </c>
      <c r="Y39">
        <v>95.494067290762487</v>
      </c>
      <c r="Z39">
        <v>107.48810014090144</v>
      </c>
      <c r="AA39">
        <v>120.65154504472034</v>
      </c>
      <c r="AB39">
        <v>134.19008538619164</v>
      </c>
      <c r="AC39">
        <v>149.01080012349368</v>
      </c>
      <c r="AD39">
        <v>163.31647633943138</v>
      </c>
      <c r="AE39">
        <v>177.06932793445534</v>
      </c>
      <c r="AF39">
        <v>186.21456214800165</v>
      </c>
      <c r="AG39">
        <v>192.16171659240356</v>
      </c>
      <c r="AH39">
        <v>195.99119181502496</v>
      </c>
      <c r="AI39">
        <v>198.83470930602485</v>
      </c>
      <c r="AJ39">
        <v>200.12170935074809</v>
      </c>
      <c r="AK39">
        <v>201.19742043557648</v>
      </c>
      <c r="AL39">
        <v>202.25243555545032</v>
      </c>
      <c r="AM39">
        <v>203.22050930081275</v>
      </c>
      <c r="AN39">
        <v>204.37947580831181</v>
      </c>
      <c r="AO39">
        <v>205.74706280832041</v>
      </c>
      <c r="AP39">
        <v>207.40188978905229</v>
      </c>
      <c r="AQ39">
        <v>209.23866371311183</v>
      </c>
      <c r="AR39">
        <v>211.22112734597644</v>
      </c>
    </row>
    <row r="40" spans="2:46" x14ac:dyDescent="0.3">
      <c r="B40" t="s">
        <v>11</v>
      </c>
      <c r="C40">
        <v>49.6</v>
      </c>
      <c r="D40">
        <v>47</v>
      </c>
      <c r="E40">
        <v>48</v>
      </c>
      <c r="F40">
        <v>50.5</v>
      </c>
      <c r="G40">
        <v>50.3</v>
      </c>
      <c r="H40">
        <v>50.3</v>
      </c>
      <c r="I40">
        <v>41.9</v>
      </c>
      <c r="J40">
        <v>43.6</v>
      </c>
      <c r="K40">
        <v>46.5</v>
      </c>
      <c r="L40">
        <v>58.2</v>
      </c>
      <c r="M40">
        <v>64.31</v>
      </c>
      <c r="N40">
        <v>51.2</v>
      </c>
      <c r="O40">
        <v>36.5</v>
      </c>
      <c r="P40">
        <v>29.74</v>
      </c>
      <c r="Q40">
        <v>25.97</v>
      </c>
      <c r="R40">
        <v>25.14</v>
      </c>
      <c r="S40">
        <v>21.7</v>
      </c>
      <c r="T40">
        <v>27.45</v>
      </c>
      <c r="U40">
        <v>30.9</v>
      </c>
      <c r="V40">
        <v>31</v>
      </c>
      <c r="W40">
        <v>35.36</v>
      </c>
      <c r="X40">
        <v>32.590000000000003</v>
      </c>
      <c r="Y40">
        <v>29.55</v>
      </c>
      <c r="Z40">
        <v>30.35</v>
      </c>
      <c r="AA40">
        <v>33.229999999999997</v>
      </c>
      <c r="AB40">
        <v>33.72</v>
      </c>
      <c r="AC40">
        <v>33.78</v>
      </c>
      <c r="AD40">
        <v>35.72</v>
      </c>
      <c r="AE40">
        <v>31.29</v>
      </c>
      <c r="AF40">
        <v>22.37</v>
      </c>
      <c r="AG40">
        <v>25.43</v>
      </c>
      <c r="AH40">
        <v>33.700000000000003</v>
      </c>
      <c r="AI40">
        <v>34.08</v>
      </c>
      <c r="AJ40">
        <v>30.55</v>
      </c>
      <c r="AK40">
        <v>29.3</v>
      </c>
      <c r="AL40">
        <v>27.56</v>
      </c>
      <c r="AM40">
        <v>30.4</v>
      </c>
      <c r="AN40">
        <v>35.57</v>
      </c>
      <c r="AO40">
        <v>42.74</v>
      </c>
      <c r="AP40">
        <v>42.93</v>
      </c>
      <c r="AQ40">
        <v>39.04</v>
      </c>
      <c r="AR40">
        <v>37.53</v>
      </c>
      <c r="AT40" t="s">
        <v>163</v>
      </c>
    </row>
    <row r="41" spans="2:46" x14ac:dyDescent="0.3">
      <c r="B41" t="s">
        <v>107</v>
      </c>
      <c r="C41">
        <v>4779535</v>
      </c>
      <c r="D41">
        <v>4799964</v>
      </c>
      <c r="E41">
        <v>4826933</v>
      </c>
      <c r="F41">
        <v>4855787</v>
      </c>
      <c r="G41">
        <v>4881803</v>
      </c>
      <c r="H41">
        <v>4902206</v>
      </c>
      <c r="I41">
        <v>4918154</v>
      </c>
      <c r="J41">
        <v>4932123</v>
      </c>
      <c r="K41">
        <v>4946481</v>
      </c>
      <c r="L41">
        <v>4964371</v>
      </c>
      <c r="M41">
        <v>4986431</v>
      </c>
      <c r="N41">
        <v>5013740</v>
      </c>
      <c r="O41">
        <v>5041992</v>
      </c>
      <c r="P41">
        <v>5066447</v>
      </c>
      <c r="Q41">
        <v>5088333</v>
      </c>
      <c r="R41">
        <v>5107790</v>
      </c>
      <c r="S41">
        <v>5124573</v>
      </c>
      <c r="T41">
        <v>5139835</v>
      </c>
      <c r="U41">
        <v>5153498</v>
      </c>
      <c r="V41">
        <v>5165474</v>
      </c>
      <c r="W41">
        <v>5176209</v>
      </c>
      <c r="X41">
        <v>5188008</v>
      </c>
      <c r="Y41">
        <v>5200598</v>
      </c>
      <c r="Z41">
        <v>5213014</v>
      </c>
      <c r="AA41">
        <v>5228172</v>
      </c>
      <c r="AB41">
        <v>5246096</v>
      </c>
      <c r="AC41">
        <v>5266268</v>
      </c>
      <c r="AD41">
        <v>5288720</v>
      </c>
      <c r="AE41">
        <v>5313399</v>
      </c>
      <c r="AF41">
        <v>5338871</v>
      </c>
      <c r="AG41">
        <v>5363352</v>
      </c>
      <c r="AH41">
        <v>5388272</v>
      </c>
      <c r="AI41">
        <v>5413971</v>
      </c>
      <c r="AJ41">
        <v>5438972</v>
      </c>
      <c r="AK41">
        <v>5461512</v>
      </c>
      <c r="AL41">
        <v>5479531</v>
      </c>
      <c r="AM41">
        <v>5495303</v>
      </c>
      <c r="AN41">
        <v>5508214</v>
      </c>
      <c r="AO41">
        <v>5515525</v>
      </c>
      <c r="AP41">
        <v>5521606</v>
      </c>
      <c r="AQ41">
        <v>5529543</v>
      </c>
      <c r="AR41">
        <v>5541017</v>
      </c>
    </row>
    <row r="42" spans="2:46" x14ac:dyDescent="0.3">
      <c r="B42" t="s">
        <v>108</v>
      </c>
      <c r="C42">
        <v>10.377578571974052</v>
      </c>
      <c r="D42">
        <v>9.7917401047174515</v>
      </c>
      <c r="E42">
        <v>9.9442026645076691</v>
      </c>
      <c r="F42">
        <v>10.399961942317486</v>
      </c>
      <c r="G42">
        <v>10.303570217806822</v>
      </c>
      <c r="H42">
        <v>10.260686719407548</v>
      </c>
      <c r="I42">
        <v>8.5194566904574351</v>
      </c>
      <c r="J42">
        <v>8.8400066259499219</v>
      </c>
      <c r="K42">
        <v>9.4006223818508552</v>
      </c>
      <c r="L42">
        <v>11.723539598470783</v>
      </c>
      <c r="M42">
        <v>12.89699987826965</v>
      </c>
      <c r="N42">
        <v>10.211937595487601</v>
      </c>
      <c r="O42">
        <v>7.2392022835419017</v>
      </c>
      <c r="P42">
        <v>5.8699913371244188</v>
      </c>
      <c r="Q42">
        <v>5.103832630450877</v>
      </c>
      <c r="R42">
        <v>4.9218938131755614</v>
      </c>
      <c r="S42">
        <v>4.234499147538731</v>
      </c>
      <c r="T42">
        <v>5.3406383667958215</v>
      </c>
      <c r="U42">
        <v>5.9959274263810718</v>
      </c>
      <c r="V42">
        <v>6.0013853520509439</v>
      </c>
      <c r="W42">
        <v>6.8312543021350187</v>
      </c>
      <c r="X42">
        <v>6.2817944768011165</v>
      </c>
      <c r="Y42">
        <v>5.6820388732218872</v>
      </c>
      <c r="Z42">
        <v>5.8219678673412343</v>
      </c>
      <c r="AA42">
        <v>6.3559500337785373</v>
      </c>
      <c r="AB42">
        <v>6.4276368560544839</v>
      </c>
      <c r="AC42">
        <v>6.4144095970808932</v>
      </c>
      <c r="AD42">
        <v>6.7539971864647779</v>
      </c>
      <c r="AE42">
        <v>5.8888858148992762</v>
      </c>
      <c r="AF42">
        <v>4.1900244452431981</v>
      </c>
      <c r="AG42">
        <v>4.7414378172456333</v>
      </c>
      <c r="AH42">
        <v>6.2543242063503843</v>
      </c>
      <c r="AI42">
        <v>6.2948249999861474</v>
      </c>
      <c r="AJ42">
        <v>5.6168702468039919</v>
      </c>
      <c r="AK42">
        <v>5.3648147252995146</v>
      </c>
      <c r="AL42">
        <v>5.0296275356412803</v>
      </c>
      <c r="AM42">
        <v>5.5319970527557807</v>
      </c>
      <c r="AN42">
        <v>6.4576285525580523</v>
      </c>
      <c r="AO42">
        <v>7.7490356765675079</v>
      </c>
      <c r="AP42">
        <v>7.7749118644104636</v>
      </c>
      <c r="AQ42">
        <v>7.0602579634519529</v>
      </c>
      <c r="AR42">
        <v>6.7731248613747264</v>
      </c>
    </row>
    <row r="43" spans="2:46" x14ac:dyDescent="0.3">
      <c r="B43" t="s">
        <v>109</v>
      </c>
      <c r="N43">
        <v>10.211937595487601</v>
      </c>
      <c r="O43">
        <v>17.451139879029505</v>
      </c>
      <c r="P43">
        <v>23.321131216153923</v>
      </c>
      <c r="Q43">
        <v>28.4249638466048</v>
      </c>
      <c r="R43">
        <v>33.346857659780362</v>
      </c>
      <c r="S43">
        <v>37.581356807319096</v>
      </c>
      <c r="T43">
        <v>42.921995174114919</v>
      </c>
      <c r="U43">
        <v>48.917922600495992</v>
      </c>
      <c r="V43">
        <v>54.919307952546937</v>
      </c>
      <c r="W43">
        <v>61.750562254681952</v>
      </c>
      <c r="X43">
        <v>68.032356731483063</v>
      </c>
      <c r="Y43">
        <v>73.714395604704947</v>
      </c>
      <c r="Z43">
        <v>79.536363472046176</v>
      </c>
      <c r="AA43">
        <v>85.892313505824717</v>
      </c>
      <c r="AB43">
        <v>92.319950361879194</v>
      </c>
      <c r="AC43">
        <v>98.734359958960084</v>
      </c>
      <c r="AD43">
        <v>105.48835714542486</v>
      </c>
      <c r="AE43">
        <v>111.37724296032414</v>
      </c>
      <c r="AF43">
        <v>115.56726740556734</v>
      </c>
      <c r="AG43">
        <v>120.30870522281297</v>
      </c>
      <c r="AH43">
        <v>126.56302942916336</v>
      </c>
      <c r="AI43">
        <v>132.85785442914951</v>
      </c>
      <c r="AJ43">
        <v>138.4747246759535</v>
      </c>
      <c r="AK43">
        <v>143.83953940125301</v>
      </c>
      <c r="AL43">
        <v>148.86916693689429</v>
      </c>
      <c r="AM43">
        <v>154.40116398965006</v>
      </c>
      <c r="AN43">
        <v>160.85879254220811</v>
      </c>
      <c r="AO43">
        <v>168.60782821877561</v>
      </c>
      <c r="AP43">
        <v>176.38274008318606</v>
      </c>
      <c r="AQ43">
        <v>183.44299804663802</v>
      </c>
      <c r="AR43">
        <v>190.21612290801275</v>
      </c>
    </row>
    <row r="44" spans="2:46" x14ac:dyDescent="0.3">
      <c r="B44" t="s">
        <v>110</v>
      </c>
      <c r="G44">
        <v>284</v>
      </c>
      <c r="H44">
        <v>344</v>
      </c>
      <c r="I44">
        <v>321</v>
      </c>
      <c r="J44">
        <v>321</v>
      </c>
      <c r="K44">
        <v>339</v>
      </c>
      <c r="L44">
        <v>346</v>
      </c>
      <c r="M44">
        <v>321</v>
      </c>
      <c r="N44">
        <v>317</v>
      </c>
      <c r="O44">
        <v>293</v>
      </c>
      <c r="P44">
        <v>274</v>
      </c>
      <c r="Q44">
        <v>326</v>
      </c>
      <c r="R44">
        <v>309</v>
      </c>
      <c r="S44">
        <v>295</v>
      </c>
      <c r="T44">
        <v>293</v>
      </c>
      <c r="U44">
        <v>285</v>
      </c>
      <c r="V44">
        <v>307</v>
      </c>
      <c r="W44">
        <v>311.10000000000002</v>
      </c>
      <c r="X44">
        <v>296.5</v>
      </c>
      <c r="Y44">
        <v>297.3</v>
      </c>
      <c r="Z44">
        <v>310.10000000000002</v>
      </c>
      <c r="AA44">
        <v>355</v>
      </c>
      <c r="AB44">
        <v>379.5</v>
      </c>
      <c r="AC44">
        <v>417.9</v>
      </c>
      <c r="AD44">
        <v>448.9</v>
      </c>
      <c r="AE44">
        <v>442.8</v>
      </c>
      <c r="AF44">
        <v>419.9</v>
      </c>
      <c r="AG44">
        <v>385.9</v>
      </c>
      <c r="AH44">
        <v>398.5</v>
      </c>
      <c r="AI44">
        <v>410.9</v>
      </c>
      <c r="AJ44">
        <v>408.1</v>
      </c>
      <c r="AK44">
        <v>398.6</v>
      </c>
      <c r="AL44">
        <v>359.1</v>
      </c>
      <c r="AM44">
        <v>345.5</v>
      </c>
      <c r="AN44">
        <v>346.9</v>
      </c>
      <c r="AO44">
        <v>360.4</v>
      </c>
      <c r="AP44">
        <v>390</v>
      </c>
      <c r="AQ44">
        <v>357.3</v>
      </c>
      <c r="AR44">
        <v>385.6</v>
      </c>
    </row>
    <row r="45" spans="2:46" x14ac:dyDescent="0.3">
      <c r="B45" t="s">
        <v>111</v>
      </c>
      <c r="C45">
        <v>55052582</v>
      </c>
      <c r="D45">
        <v>55371044</v>
      </c>
      <c r="E45">
        <v>55694106</v>
      </c>
      <c r="F45">
        <v>55992656</v>
      </c>
      <c r="G45">
        <v>56275701</v>
      </c>
      <c r="H45">
        <v>56569195</v>
      </c>
      <c r="I45">
        <v>56865193</v>
      </c>
      <c r="J45">
        <v>57168409</v>
      </c>
      <c r="K45">
        <v>57472651</v>
      </c>
      <c r="L45">
        <v>57766282</v>
      </c>
      <c r="M45">
        <v>58044701</v>
      </c>
      <c r="N45">
        <v>58557577</v>
      </c>
      <c r="O45">
        <v>58849943</v>
      </c>
      <c r="P45">
        <v>59106166</v>
      </c>
      <c r="Q45">
        <v>59327585</v>
      </c>
      <c r="R45">
        <v>59543659</v>
      </c>
      <c r="S45">
        <v>59756533</v>
      </c>
      <c r="T45">
        <v>59969944</v>
      </c>
      <c r="U45">
        <v>60192790</v>
      </c>
      <c r="V45">
        <v>60504420</v>
      </c>
      <c r="W45">
        <v>60921384</v>
      </c>
      <c r="X45">
        <v>61367388</v>
      </c>
      <c r="Y45">
        <v>61816234</v>
      </c>
      <c r="Z45">
        <v>62256970</v>
      </c>
      <c r="AA45">
        <v>62716306</v>
      </c>
      <c r="AB45">
        <v>63188395</v>
      </c>
      <c r="AC45">
        <v>63628261</v>
      </c>
      <c r="AD45">
        <v>64021737</v>
      </c>
      <c r="AE45">
        <v>64379696</v>
      </c>
      <c r="AF45">
        <v>64710879</v>
      </c>
      <c r="AG45">
        <v>65030575</v>
      </c>
      <c r="AH45">
        <v>65345233</v>
      </c>
      <c r="AI45">
        <v>65662240</v>
      </c>
      <c r="AJ45">
        <v>66002289</v>
      </c>
      <c r="AK45">
        <v>66312067</v>
      </c>
      <c r="AL45">
        <v>66548272</v>
      </c>
      <c r="AM45">
        <v>66724104</v>
      </c>
      <c r="AN45">
        <v>66918020</v>
      </c>
      <c r="AO45">
        <v>67158348</v>
      </c>
      <c r="AP45">
        <v>67388001</v>
      </c>
      <c r="AQ45">
        <v>67571107</v>
      </c>
      <c r="AR45">
        <v>67749632</v>
      </c>
    </row>
    <row r="46" spans="2:46" x14ac:dyDescent="0.3">
      <c r="B46" t="s">
        <v>112</v>
      </c>
      <c r="C46">
        <v>0</v>
      </c>
      <c r="D46">
        <v>0</v>
      </c>
      <c r="E46">
        <v>0</v>
      </c>
      <c r="F46">
        <v>0</v>
      </c>
      <c r="G46">
        <v>5.0465830714396605</v>
      </c>
      <c r="H46">
        <v>6.0810481747177061</v>
      </c>
      <c r="I46">
        <v>5.6449294034753388</v>
      </c>
      <c r="J46">
        <v>5.6149892154598877</v>
      </c>
      <c r="K46">
        <v>5.8984576855520379</v>
      </c>
      <c r="L46">
        <v>5.9896532721285407</v>
      </c>
      <c r="M46">
        <v>5.5302205794806314</v>
      </c>
      <c r="N46">
        <v>5.4134753560585338</v>
      </c>
      <c r="O46">
        <v>4.9787643804514818</v>
      </c>
      <c r="P46">
        <v>4.6357261609558638</v>
      </c>
      <c r="Q46">
        <v>5.4949143808904406</v>
      </c>
      <c r="R46">
        <v>5.1894694613913463</v>
      </c>
      <c r="S46">
        <v>4.9366987204562216</v>
      </c>
      <c r="T46">
        <v>4.8857807837872915</v>
      </c>
      <c r="U46">
        <v>4.7347863423509695</v>
      </c>
      <c r="V46">
        <v>5.0740094690602771</v>
      </c>
      <c r="W46">
        <v>5.1065812950014404</v>
      </c>
      <c r="X46">
        <v>4.8315564612266044</v>
      </c>
      <c r="Y46">
        <v>4.8094162449300946</v>
      </c>
      <c r="Z46">
        <v>4.980968395988433</v>
      </c>
      <c r="AA46">
        <v>5.6604099099841756</v>
      </c>
      <c r="AB46">
        <v>6.0058496500821077</v>
      </c>
      <c r="AC46">
        <v>6.5678362638262264</v>
      </c>
      <c r="AD46">
        <v>7.0116810482664658</v>
      </c>
      <c r="AE46">
        <v>6.8779448725573351</v>
      </c>
      <c r="AF46">
        <v>6.4888625604977488</v>
      </c>
      <c r="AG46">
        <v>5.9341317526409698</v>
      </c>
      <c r="AH46">
        <v>6.0983790508482842</v>
      </c>
      <c r="AI46">
        <v>6.2577822504989165</v>
      </c>
      <c r="AJ46">
        <v>6.1831188915281405</v>
      </c>
      <c r="AK46">
        <v>6.0109723317778654</v>
      </c>
      <c r="AL46">
        <v>5.3960830117422134</v>
      </c>
      <c r="AM46">
        <v>5.1780388088838176</v>
      </c>
      <c r="AN46">
        <v>5.1839549347096634</v>
      </c>
      <c r="AO46">
        <v>5.3664214611115808</v>
      </c>
      <c r="AP46">
        <v>5.787380456648358</v>
      </c>
      <c r="AQ46">
        <v>5.2877630079376967</v>
      </c>
      <c r="AR46">
        <v>5.6915438300830923</v>
      </c>
    </row>
    <row r="47" spans="2:46" x14ac:dyDescent="0.3">
      <c r="B47" t="s">
        <v>113</v>
      </c>
      <c r="N47">
        <v>5.4134753560585338</v>
      </c>
      <c r="O47">
        <v>10.392239736510016</v>
      </c>
      <c r="P47">
        <v>15.027965897465879</v>
      </c>
      <c r="Q47">
        <v>20.522880278356318</v>
      </c>
      <c r="R47">
        <v>25.712349739747665</v>
      </c>
      <c r="S47">
        <v>30.649048460203886</v>
      </c>
      <c r="T47">
        <v>35.534829243991176</v>
      </c>
      <c r="U47">
        <v>40.269615586342148</v>
      </c>
      <c r="V47">
        <v>45.343625055402427</v>
      </c>
      <c r="W47">
        <v>50.450206350403867</v>
      </c>
      <c r="X47">
        <v>55.281762811630472</v>
      </c>
      <c r="Y47">
        <v>60.091179056560563</v>
      </c>
      <c r="Z47">
        <v>65.07214745254899</v>
      </c>
      <c r="AA47">
        <v>70.732557362533171</v>
      </c>
      <c r="AB47">
        <v>76.738407012615284</v>
      </c>
      <c r="AC47">
        <v>83.306243276441506</v>
      </c>
      <c r="AD47">
        <v>90.317924324707974</v>
      </c>
      <c r="AE47">
        <v>97.19586919726531</v>
      </c>
      <c r="AF47">
        <v>103.68473175776306</v>
      </c>
      <c r="AG47">
        <v>109.61886351040403</v>
      </c>
      <c r="AH47">
        <v>115.71724256125231</v>
      </c>
      <c r="AI47">
        <v>121.97502481175123</v>
      </c>
      <c r="AJ47">
        <v>128.15814370327936</v>
      </c>
      <c r="AK47">
        <v>134.16911603505724</v>
      </c>
      <c r="AL47">
        <v>139.56519904679945</v>
      </c>
      <c r="AM47">
        <v>144.74323785568328</v>
      </c>
      <c r="AN47">
        <v>149.92719279039295</v>
      </c>
      <c r="AO47">
        <v>155.29361425150452</v>
      </c>
      <c r="AP47">
        <v>161.08099470815287</v>
      </c>
      <c r="AQ47">
        <v>166.36875771609056</v>
      </c>
      <c r="AR47">
        <v>172.06030154617366</v>
      </c>
    </row>
    <row r="48" spans="2:46" x14ac:dyDescent="0.3">
      <c r="B48" t="s">
        <v>114</v>
      </c>
      <c r="E48">
        <v>388</v>
      </c>
      <c r="F48">
        <v>360</v>
      </c>
      <c r="G48">
        <v>377</v>
      </c>
      <c r="H48">
        <v>287</v>
      </c>
      <c r="I48">
        <v>256</v>
      </c>
      <c r="J48">
        <v>226</v>
      </c>
      <c r="K48">
        <v>197</v>
      </c>
      <c r="L48">
        <v>209</v>
      </c>
      <c r="M48">
        <v>222</v>
      </c>
      <c r="N48">
        <v>221</v>
      </c>
      <c r="O48">
        <v>235</v>
      </c>
      <c r="P48">
        <v>232</v>
      </c>
      <c r="Q48">
        <v>223</v>
      </c>
      <c r="R48">
        <v>215.1</v>
      </c>
      <c r="S48">
        <v>214.4</v>
      </c>
      <c r="T48">
        <v>191</v>
      </c>
      <c r="U48">
        <v>172.5</v>
      </c>
      <c r="V48">
        <v>158.61000000000001</v>
      </c>
      <c r="W48">
        <v>159</v>
      </c>
      <c r="X48">
        <v>175</v>
      </c>
      <c r="Y48">
        <v>204</v>
      </c>
      <c r="Z48">
        <v>214</v>
      </c>
      <c r="AA48">
        <v>238</v>
      </c>
      <c r="AB48">
        <v>260.10000000000002</v>
      </c>
      <c r="AC48">
        <v>293.39999999999998</v>
      </c>
      <c r="AD48">
        <v>298.60000000000002</v>
      </c>
      <c r="AE48">
        <v>278.2</v>
      </c>
      <c r="AF48">
        <v>244.4</v>
      </c>
      <c r="AG48">
        <v>201.1</v>
      </c>
      <c r="AH48">
        <v>158.80000000000001</v>
      </c>
      <c r="AI48">
        <v>133.9</v>
      </c>
      <c r="AJ48">
        <v>118.6</v>
      </c>
      <c r="AK48">
        <v>103.6</v>
      </c>
      <c r="AL48">
        <v>86.2</v>
      </c>
      <c r="AM48">
        <v>81.599999999999994</v>
      </c>
      <c r="AN48">
        <v>80.599999999999994</v>
      </c>
      <c r="AO48">
        <v>83.1</v>
      </c>
      <c r="AP48">
        <v>86.5</v>
      </c>
      <c r="AQ48">
        <v>82.5</v>
      </c>
      <c r="AR48">
        <v>87.8</v>
      </c>
    </row>
    <row r="49" spans="2:44" x14ac:dyDescent="0.3">
      <c r="B49" t="s">
        <v>115</v>
      </c>
      <c r="C49">
        <v>56433883</v>
      </c>
      <c r="D49">
        <v>56501675</v>
      </c>
      <c r="E49">
        <v>56543548</v>
      </c>
      <c r="F49">
        <v>56564074</v>
      </c>
      <c r="G49">
        <v>56576718</v>
      </c>
      <c r="H49">
        <v>56593071</v>
      </c>
      <c r="I49">
        <v>56596155</v>
      </c>
      <c r="J49">
        <v>56601931</v>
      </c>
      <c r="K49">
        <v>56629288</v>
      </c>
      <c r="L49">
        <v>56671781</v>
      </c>
      <c r="M49">
        <v>56719240</v>
      </c>
      <c r="N49">
        <v>56758521</v>
      </c>
      <c r="O49">
        <v>56797087</v>
      </c>
      <c r="P49">
        <v>56831821</v>
      </c>
      <c r="Q49">
        <v>56843400</v>
      </c>
      <c r="R49">
        <v>56844303</v>
      </c>
      <c r="S49">
        <v>56860281</v>
      </c>
      <c r="T49">
        <v>56890372</v>
      </c>
      <c r="U49">
        <v>56906744</v>
      </c>
      <c r="V49">
        <v>56916317</v>
      </c>
      <c r="W49">
        <v>56942108</v>
      </c>
      <c r="X49">
        <v>56974100</v>
      </c>
      <c r="Y49">
        <v>57059007</v>
      </c>
      <c r="Z49">
        <v>57313203</v>
      </c>
      <c r="AA49">
        <v>57685327</v>
      </c>
      <c r="AB49">
        <v>57969484</v>
      </c>
      <c r="AC49">
        <v>58143979</v>
      </c>
      <c r="AD49">
        <v>58438310</v>
      </c>
      <c r="AE49">
        <v>58826731</v>
      </c>
      <c r="AF49">
        <v>59095365</v>
      </c>
      <c r="AG49">
        <v>59277417</v>
      </c>
      <c r="AH49">
        <v>59379449</v>
      </c>
      <c r="AI49">
        <v>59539717</v>
      </c>
      <c r="AJ49">
        <v>60233948</v>
      </c>
      <c r="AK49">
        <v>60789140</v>
      </c>
      <c r="AL49">
        <v>60730582</v>
      </c>
      <c r="AM49">
        <v>60627498</v>
      </c>
      <c r="AN49">
        <v>60536709</v>
      </c>
      <c r="AO49">
        <v>60421760</v>
      </c>
      <c r="AP49">
        <v>59729081</v>
      </c>
      <c r="AQ49">
        <v>59438851</v>
      </c>
      <c r="AR49">
        <v>59109668</v>
      </c>
    </row>
    <row r="50" spans="2:44" x14ac:dyDescent="0.3">
      <c r="B50" t="s">
        <v>116</v>
      </c>
      <c r="C50">
        <v>0</v>
      </c>
      <c r="D50">
        <v>0</v>
      </c>
      <c r="E50">
        <v>6.8619676996569083</v>
      </c>
      <c r="F50">
        <v>6.364463776071009</v>
      </c>
      <c r="G50">
        <v>6.6635183751733358</v>
      </c>
      <c r="H50">
        <v>5.0712922081927658</v>
      </c>
      <c r="I50">
        <v>4.5232754769294843</v>
      </c>
      <c r="J50">
        <v>3.9927966415138738</v>
      </c>
      <c r="K50">
        <v>3.4787652636565021</v>
      </c>
      <c r="L50">
        <v>3.6879024500747559</v>
      </c>
      <c r="M50">
        <v>3.9140157731309517</v>
      </c>
      <c r="N50">
        <v>3.8936884912839784</v>
      </c>
      <c r="O50">
        <v>4.1375361380769409</v>
      </c>
      <c r="P50">
        <v>4.0822200647063553</v>
      </c>
      <c r="Q50">
        <v>3.9230587895868299</v>
      </c>
      <c r="R50">
        <v>3.7840203617238477</v>
      </c>
      <c r="S50">
        <v>3.7706461563213165</v>
      </c>
      <c r="T50">
        <v>3.357334348244374</v>
      </c>
      <c r="U50">
        <v>3.0312751683702022</v>
      </c>
      <c r="V50">
        <v>2.7867228302913554</v>
      </c>
      <c r="W50">
        <v>2.7923096910988963</v>
      </c>
      <c r="X50">
        <v>3.0715711174024691</v>
      </c>
      <c r="Y50">
        <v>3.5752462358834953</v>
      </c>
      <c r="Z50">
        <v>3.7338691400653352</v>
      </c>
      <c r="AA50">
        <v>4.1258325535712057</v>
      </c>
      <c r="AB50">
        <v>4.4868434571541131</v>
      </c>
      <c r="AC50">
        <v>5.046094282608351</v>
      </c>
      <c r="AD50">
        <v>5.1096617954899797</v>
      </c>
      <c r="AE50">
        <v>4.7291426069553308</v>
      </c>
      <c r="AF50">
        <v>4.1356881373014618</v>
      </c>
      <c r="AG50">
        <v>3.3925229906694483</v>
      </c>
      <c r="AH50">
        <v>2.6743259271402131</v>
      </c>
      <c r="AI50">
        <v>2.2489189862961561</v>
      </c>
      <c r="AJ50">
        <v>1.9689893147963671</v>
      </c>
      <c r="AK50">
        <v>1.7042517791829264</v>
      </c>
      <c r="AL50">
        <v>1.4193837299303338</v>
      </c>
      <c r="AM50">
        <v>1.3459239238274356</v>
      </c>
      <c r="AN50">
        <v>1.3314235499653606</v>
      </c>
      <c r="AO50">
        <v>1.3753323306040737</v>
      </c>
      <c r="AP50">
        <v>1.4482057743362902</v>
      </c>
      <c r="AQ50">
        <v>1.387981069822497</v>
      </c>
      <c r="AR50">
        <v>1.4853746091079383</v>
      </c>
    </row>
    <row r="51" spans="2:44" x14ac:dyDescent="0.3">
      <c r="B51" t="s">
        <v>117</v>
      </c>
      <c r="N51">
        <v>3.8936884912839784</v>
      </c>
      <c r="O51">
        <v>8.0312246293609189</v>
      </c>
      <c r="P51">
        <v>12.113444694067274</v>
      </c>
      <c r="Q51">
        <v>16.036503483654105</v>
      </c>
      <c r="R51">
        <v>19.820523845377952</v>
      </c>
      <c r="S51">
        <v>23.591170001699268</v>
      </c>
      <c r="T51">
        <v>26.948504349943644</v>
      </c>
      <c r="U51">
        <v>29.979779518313848</v>
      </c>
      <c r="V51">
        <v>32.766502348605201</v>
      </c>
      <c r="W51">
        <v>35.558812039704094</v>
      </c>
      <c r="X51">
        <v>38.630383157106564</v>
      </c>
      <c r="Y51">
        <v>42.205629392990062</v>
      </c>
      <c r="Z51">
        <v>45.939498533055399</v>
      </c>
      <c r="AA51">
        <v>50.065331086626607</v>
      </c>
      <c r="AB51">
        <v>54.552174543780723</v>
      </c>
      <c r="AC51">
        <v>59.598268826389074</v>
      </c>
      <c r="AD51">
        <v>64.707930621879058</v>
      </c>
      <c r="AE51">
        <v>69.437073228834393</v>
      </c>
      <c r="AF51">
        <v>73.57276136613585</v>
      </c>
      <c r="AG51">
        <v>76.965284356805299</v>
      </c>
      <c r="AH51">
        <v>79.639610283945515</v>
      </c>
      <c r="AI51">
        <v>81.888529270241676</v>
      </c>
      <c r="AJ51">
        <v>83.857518585038036</v>
      </c>
      <c r="AK51">
        <v>85.561770364220962</v>
      </c>
      <c r="AL51">
        <v>86.981154094151293</v>
      </c>
      <c r="AM51">
        <v>88.327078017978735</v>
      </c>
      <c r="AN51">
        <v>89.6585015679441</v>
      </c>
      <c r="AO51">
        <v>91.033833898548167</v>
      </c>
      <c r="AP51">
        <v>92.482039672884454</v>
      </c>
      <c r="AQ51">
        <v>93.870020742706956</v>
      </c>
      <c r="AR51">
        <v>95.355395351814892</v>
      </c>
    </row>
    <row r="52" spans="2:44" x14ac:dyDescent="0.3">
      <c r="B52" t="s">
        <v>118</v>
      </c>
      <c r="C52">
        <v>116.49</v>
      </c>
      <c r="D52">
        <v>120.55</v>
      </c>
      <c r="E52">
        <v>126.21</v>
      </c>
      <c r="F52">
        <v>114.05</v>
      </c>
      <c r="G52">
        <v>115.77</v>
      </c>
      <c r="H52">
        <v>101.12</v>
      </c>
      <c r="I52">
        <v>106.42</v>
      </c>
      <c r="J52">
        <v>113.36</v>
      </c>
      <c r="K52">
        <v>121.87</v>
      </c>
      <c r="L52">
        <v>114.81</v>
      </c>
      <c r="M52">
        <v>100.89</v>
      </c>
      <c r="N52">
        <v>86.43</v>
      </c>
      <c r="O52">
        <v>89.73</v>
      </c>
      <c r="P52">
        <v>87.37</v>
      </c>
      <c r="Q52">
        <v>91.24</v>
      </c>
      <c r="R52">
        <v>97.73</v>
      </c>
      <c r="S52">
        <v>92.77</v>
      </c>
      <c r="T52">
        <v>96.35</v>
      </c>
      <c r="U52">
        <v>94.58</v>
      </c>
      <c r="V52">
        <v>82.78</v>
      </c>
      <c r="W52">
        <v>74.77</v>
      </c>
      <c r="X52">
        <v>77.180000000000007</v>
      </c>
      <c r="Y52">
        <v>71.14</v>
      </c>
      <c r="Z52">
        <v>64.099999999999994</v>
      </c>
      <c r="AA52">
        <v>69.83</v>
      </c>
      <c r="AB52">
        <v>71.540000000000006</v>
      </c>
      <c r="AC52">
        <v>77.099999999999994</v>
      </c>
      <c r="AD52">
        <v>85.2</v>
      </c>
      <c r="AE52">
        <v>84.17</v>
      </c>
      <c r="AF52">
        <v>87.84</v>
      </c>
      <c r="AG52">
        <v>60.56</v>
      </c>
      <c r="AH52">
        <v>62.2</v>
      </c>
      <c r="AI52">
        <v>49</v>
      </c>
      <c r="AJ52">
        <v>49</v>
      </c>
      <c r="AK52">
        <v>45</v>
      </c>
      <c r="AL52">
        <v>48</v>
      </c>
      <c r="AM52">
        <v>55</v>
      </c>
      <c r="AN52">
        <v>63</v>
      </c>
      <c r="AO52">
        <v>67</v>
      </c>
      <c r="AP52">
        <v>72</v>
      </c>
      <c r="AQ52">
        <v>70</v>
      </c>
      <c r="AR52">
        <v>71</v>
      </c>
    </row>
    <row r="53" spans="2:44" x14ac:dyDescent="0.3">
      <c r="B53" t="s">
        <v>119</v>
      </c>
      <c r="C53">
        <v>14149800</v>
      </c>
      <c r="D53">
        <v>14247208</v>
      </c>
      <c r="E53">
        <v>14312690</v>
      </c>
      <c r="F53">
        <v>14367070</v>
      </c>
      <c r="G53">
        <v>14424211</v>
      </c>
      <c r="H53">
        <v>14491632</v>
      </c>
      <c r="I53">
        <v>14572278</v>
      </c>
      <c r="J53">
        <v>14665037</v>
      </c>
      <c r="K53">
        <v>14760094</v>
      </c>
      <c r="L53">
        <v>14848907</v>
      </c>
      <c r="M53">
        <v>14951510</v>
      </c>
      <c r="N53">
        <v>15069798</v>
      </c>
      <c r="O53">
        <v>15184166</v>
      </c>
      <c r="P53">
        <v>15290368</v>
      </c>
      <c r="Q53">
        <v>15382838</v>
      </c>
      <c r="R53">
        <v>15459006</v>
      </c>
      <c r="S53">
        <v>15530498</v>
      </c>
      <c r="T53">
        <v>15610650</v>
      </c>
      <c r="U53">
        <v>15707209</v>
      </c>
      <c r="V53">
        <v>15812088</v>
      </c>
      <c r="W53">
        <v>15925513</v>
      </c>
      <c r="X53">
        <v>16046180</v>
      </c>
      <c r="Y53">
        <v>16148929</v>
      </c>
      <c r="Z53">
        <v>16225302</v>
      </c>
      <c r="AA53">
        <v>16281779</v>
      </c>
      <c r="AB53">
        <v>16319868</v>
      </c>
      <c r="AC53">
        <v>16346101</v>
      </c>
      <c r="AD53">
        <v>16381696</v>
      </c>
      <c r="AE53">
        <v>16445593</v>
      </c>
      <c r="AF53">
        <v>16530388</v>
      </c>
      <c r="AG53">
        <v>16615394</v>
      </c>
      <c r="AH53">
        <v>16693074</v>
      </c>
      <c r="AI53">
        <v>16754962</v>
      </c>
      <c r="AJ53">
        <v>16804432</v>
      </c>
      <c r="AK53">
        <v>16865008</v>
      </c>
      <c r="AL53">
        <v>16939923</v>
      </c>
      <c r="AM53">
        <v>17030314</v>
      </c>
      <c r="AN53">
        <v>17131296</v>
      </c>
      <c r="AO53">
        <v>17231624</v>
      </c>
      <c r="AP53">
        <v>17344874</v>
      </c>
      <c r="AQ53">
        <v>17441500</v>
      </c>
      <c r="AR53">
        <v>17533044</v>
      </c>
    </row>
    <row r="54" spans="2:44" x14ac:dyDescent="0.3">
      <c r="B54" t="s">
        <v>120</v>
      </c>
      <c r="C54">
        <v>8.2326251961158459</v>
      </c>
      <c r="D54">
        <v>8.4613069451923497</v>
      </c>
      <c r="E54">
        <v>8.8180488783031006</v>
      </c>
      <c r="F54">
        <v>7.9382922196383818</v>
      </c>
      <c r="G54">
        <v>8.0260889139794198</v>
      </c>
      <c r="H54">
        <v>6.9778200274475646</v>
      </c>
      <c r="I54">
        <v>7.3029076167775555</v>
      </c>
      <c r="J54">
        <v>7.7299498119234205</v>
      </c>
      <c r="K54">
        <v>8.2567224842877014</v>
      </c>
      <c r="L54">
        <v>7.7318822186710445</v>
      </c>
      <c r="M54">
        <v>6.7478134315530669</v>
      </c>
      <c r="N54">
        <v>5.7353124441349506</v>
      </c>
      <c r="O54">
        <v>5.9094454051674621</v>
      </c>
      <c r="P54">
        <v>5.7140547565630859</v>
      </c>
      <c r="Q54">
        <v>5.9312852413839368</v>
      </c>
      <c r="R54">
        <v>6.321881238677312</v>
      </c>
      <c r="S54">
        <v>5.9734079357918857</v>
      </c>
      <c r="T54">
        <v>6.1720684276439481</v>
      </c>
      <c r="U54">
        <v>6.0214389456459134</v>
      </c>
      <c r="V54">
        <v>5.2352352200417807</v>
      </c>
      <c r="W54">
        <v>4.6949821961779188</v>
      </c>
      <c r="X54">
        <v>4.8098675198707728</v>
      </c>
      <c r="Y54">
        <v>4.4052456977177865</v>
      </c>
      <c r="Z54">
        <v>3.9506198405428754</v>
      </c>
      <c r="AA54">
        <v>4.2888433751618908</v>
      </c>
      <c r="AB54">
        <v>4.3836138870731061</v>
      </c>
      <c r="AC54">
        <v>4.7167211312349044</v>
      </c>
      <c r="AD54">
        <v>5.2009266928161777</v>
      </c>
      <c r="AE54">
        <v>5.1180884751313007</v>
      </c>
      <c r="AF54">
        <v>5.3138498624472703</v>
      </c>
      <c r="AG54">
        <v>3.6448127561705728</v>
      </c>
      <c r="AH54">
        <v>3.726096224098689</v>
      </c>
      <c r="AI54">
        <v>2.9245067819312274</v>
      </c>
      <c r="AJ54">
        <v>2.915897425155459</v>
      </c>
      <c r="AK54">
        <v>2.6682465848815484</v>
      </c>
      <c r="AL54">
        <v>2.8335429859982244</v>
      </c>
      <c r="AM54">
        <v>3.2295352863135705</v>
      </c>
      <c r="AN54">
        <v>3.6774800925744326</v>
      </c>
      <c r="AO54">
        <v>3.8881999746512577</v>
      </c>
      <c r="AP54">
        <v>4.1510823312985732</v>
      </c>
      <c r="AQ54">
        <v>4.0134162772697302</v>
      </c>
      <c r="AR54">
        <v>4.0494964821852948</v>
      </c>
    </row>
    <row r="55" spans="2:44" x14ac:dyDescent="0.3">
      <c r="B55" t="s">
        <v>121</v>
      </c>
      <c r="N55">
        <v>5.7353124441349506</v>
      </c>
      <c r="O55">
        <v>11.644757849302412</v>
      </c>
      <c r="P55">
        <v>17.358812605865499</v>
      </c>
      <c r="Q55">
        <v>23.290097847249434</v>
      </c>
      <c r="R55">
        <v>29.611979085926748</v>
      </c>
      <c r="S55">
        <v>35.585387021718631</v>
      </c>
      <c r="T55">
        <v>41.757455449362581</v>
      </c>
      <c r="U55">
        <v>47.778894395008493</v>
      </c>
      <c r="V55">
        <v>53.014129615050273</v>
      </c>
      <c r="W55">
        <v>57.70911181122819</v>
      </c>
      <c r="X55">
        <v>62.518979331098961</v>
      </c>
      <c r="Y55">
        <v>66.92422502881675</v>
      </c>
      <c r="Z55">
        <v>70.87484486935962</v>
      </c>
      <c r="AA55">
        <v>75.163688244521509</v>
      </c>
      <c r="AB55">
        <v>79.54730213159462</v>
      </c>
      <c r="AC55">
        <v>84.264023262829525</v>
      </c>
      <c r="AD55">
        <v>89.464949955645707</v>
      </c>
      <c r="AE55">
        <v>94.583038430777009</v>
      </c>
      <c r="AF55">
        <v>99.896888293224279</v>
      </c>
      <c r="AG55">
        <v>103.54170104939485</v>
      </c>
      <c r="AH55">
        <v>107.26779727349353</v>
      </c>
      <c r="AI55">
        <v>110.19230405542476</v>
      </c>
      <c r="AJ55">
        <v>113.10820148058022</v>
      </c>
      <c r="AK55">
        <v>115.77644806546176</v>
      </c>
      <c r="AL55">
        <v>118.60999105145999</v>
      </c>
      <c r="AM55">
        <v>121.83952633777355</v>
      </c>
      <c r="AN55">
        <v>125.51700643034798</v>
      </c>
      <c r="AO55">
        <v>129.40520640499923</v>
      </c>
      <c r="AP55">
        <v>133.5562887362978</v>
      </c>
      <c r="AQ55">
        <v>137.56970501356753</v>
      </c>
      <c r="AR55">
        <v>141.61920149575283</v>
      </c>
    </row>
    <row r="56" spans="2:44" x14ac:dyDescent="0.3">
      <c r="B56" t="s">
        <v>122</v>
      </c>
      <c r="C56">
        <v>51.44</v>
      </c>
      <c r="D56">
        <v>51.6</v>
      </c>
      <c r="E56">
        <v>45.11</v>
      </c>
      <c r="F56">
        <v>43.36</v>
      </c>
      <c r="G56">
        <v>34.99</v>
      </c>
      <c r="H56">
        <v>32.93</v>
      </c>
      <c r="I56">
        <v>28.79</v>
      </c>
      <c r="J56">
        <v>30.89</v>
      </c>
      <c r="K56">
        <v>40.58</v>
      </c>
      <c r="L56">
        <v>50.4</v>
      </c>
      <c r="M56">
        <v>58.45</v>
      </c>
      <c r="N56">
        <v>66.89</v>
      </c>
      <c r="O56">
        <v>57.32</v>
      </c>
      <c r="P56">
        <v>35.090000000000003</v>
      </c>
      <c r="Q56">
        <v>21.63</v>
      </c>
      <c r="R56">
        <v>12.68</v>
      </c>
      <c r="S56">
        <v>13.09</v>
      </c>
      <c r="T56">
        <v>13.01</v>
      </c>
      <c r="U56">
        <v>11.46</v>
      </c>
      <c r="V56">
        <v>11.71</v>
      </c>
      <c r="W56">
        <v>12.98</v>
      </c>
      <c r="X56">
        <v>15.41</v>
      </c>
      <c r="Y56">
        <v>19.940000000000001</v>
      </c>
      <c r="Z56">
        <v>19.989999999999998</v>
      </c>
      <c r="AA56">
        <v>25.28</v>
      </c>
      <c r="AB56">
        <v>23.07</v>
      </c>
      <c r="AC56">
        <v>29.83</v>
      </c>
      <c r="AD56">
        <v>30.53</v>
      </c>
      <c r="AE56">
        <v>32.020000000000003</v>
      </c>
      <c r="AF56">
        <v>22.82</v>
      </c>
      <c r="AG56">
        <v>19.5</v>
      </c>
      <c r="AH56">
        <v>20.059999999999999</v>
      </c>
      <c r="AI56">
        <v>25.99</v>
      </c>
      <c r="AJ56">
        <v>29.23</v>
      </c>
      <c r="AK56">
        <v>29.16</v>
      </c>
      <c r="AL56">
        <v>34.6</v>
      </c>
      <c r="AM56">
        <v>42.44</v>
      </c>
      <c r="AN56">
        <v>48.23</v>
      </c>
      <c r="AO56">
        <v>54.88</v>
      </c>
      <c r="AP56">
        <v>55.66</v>
      </c>
      <c r="AQ56">
        <v>50.48</v>
      </c>
      <c r="AR56">
        <v>50.09</v>
      </c>
    </row>
    <row r="57" spans="2:44" x14ac:dyDescent="0.3">
      <c r="B57" t="s">
        <v>123</v>
      </c>
      <c r="C57">
        <v>8310531</v>
      </c>
      <c r="D57">
        <v>8320503</v>
      </c>
      <c r="E57">
        <v>8325263</v>
      </c>
      <c r="F57">
        <v>8329033</v>
      </c>
      <c r="G57">
        <v>8336605</v>
      </c>
      <c r="H57">
        <v>8350386</v>
      </c>
      <c r="I57">
        <v>8369829</v>
      </c>
      <c r="J57">
        <v>8397804</v>
      </c>
      <c r="K57">
        <v>8436489</v>
      </c>
      <c r="L57">
        <v>8492964</v>
      </c>
      <c r="M57">
        <v>8558835</v>
      </c>
      <c r="N57">
        <v>8617375</v>
      </c>
      <c r="O57">
        <v>8668067</v>
      </c>
      <c r="P57">
        <v>8718561</v>
      </c>
      <c r="Q57">
        <v>8780745</v>
      </c>
      <c r="R57">
        <v>8826939</v>
      </c>
      <c r="S57">
        <v>8840998</v>
      </c>
      <c r="T57">
        <v>8846062</v>
      </c>
      <c r="U57">
        <v>8850974</v>
      </c>
      <c r="V57">
        <v>8857874</v>
      </c>
      <c r="W57">
        <v>8872109</v>
      </c>
      <c r="X57">
        <v>8895960</v>
      </c>
      <c r="Y57">
        <v>8924958</v>
      </c>
      <c r="Z57">
        <v>8958229</v>
      </c>
      <c r="AA57">
        <v>8993531</v>
      </c>
      <c r="AB57">
        <v>9029572</v>
      </c>
      <c r="AC57">
        <v>9080505</v>
      </c>
      <c r="AD57">
        <v>9148092</v>
      </c>
      <c r="AE57">
        <v>9219637</v>
      </c>
      <c r="AF57">
        <v>9298515</v>
      </c>
      <c r="AG57">
        <v>9378126</v>
      </c>
      <c r="AH57">
        <v>9449213</v>
      </c>
      <c r="AI57">
        <v>9519374</v>
      </c>
      <c r="AJ57">
        <v>9600379</v>
      </c>
      <c r="AK57">
        <v>9696110</v>
      </c>
      <c r="AL57">
        <v>9799186</v>
      </c>
      <c r="AM57">
        <v>9923085</v>
      </c>
      <c r="AN57">
        <v>10057698</v>
      </c>
      <c r="AO57">
        <v>10175214</v>
      </c>
      <c r="AP57">
        <v>10278887</v>
      </c>
      <c r="AQ57">
        <v>10353442</v>
      </c>
      <c r="AR57">
        <v>10415811</v>
      </c>
    </row>
    <row r="58" spans="2:44" x14ac:dyDescent="0.3">
      <c r="B58" t="s">
        <v>124</v>
      </c>
      <c r="C58">
        <v>6.1897368531565542</v>
      </c>
      <c r="D58">
        <v>6.201548151596123</v>
      </c>
      <c r="E58">
        <v>5.4184474412399943</v>
      </c>
      <c r="F58">
        <v>5.2058864456414096</v>
      </c>
      <c r="G58">
        <v>4.1971521980470472</v>
      </c>
      <c r="H58">
        <v>3.9435302751274013</v>
      </c>
      <c r="I58">
        <v>3.4397357460946933</v>
      </c>
      <c r="J58">
        <v>3.6783425762258801</v>
      </c>
      <c r="K58">
        <v>4.8100578333000854</v>
      </c>
      <c r="L58">
        <v>5.9343239886569634</v>
      </c>
      <c r="M58">
        <v>6.8292004694564161</v>
      </c>
      <c r="N58">
        <v>7.7622245753492214</v>
      </c>
      <c r="O58">
        <v>6.6127776815753743</v>
      </c>
      <c r="P58">
        <v>4.0247467443308595</v>
      </c>
      <c r="Q58">
        <v>2.4633445112003591</v>
      </c>
      <c r="R58">
        <v>1.4365115698658391</v>
      </c>
      <c r="S58">
        <v>1.4806020768243586</v>
      </c>
      <c r="T58">
        <v>1.4707109219899206</v>
      </c>
      <c r="U58">
        <v>1.2947727560831157</v>
      </c>
      <c r="V58">
        <v>1.3219876462455891</v>
      </c>
      <c r="W58">
        <v>1.4630117822042086</v>
      </c>
      <c r="X58">
        <v>1.7322469975134782</v>
      </c>
      <c r="Y58">
        <v>2.2341841832757083</v>
      </c>
      <c r="Z58">
        <v>2.2314678492813704</v>
      </c>
      <c r="AA58">
        <v>2.8109093080348528</v>
      </c>
      <c r="AB58">
        <v>2.554938373601761</v>
      </c>
      <c r="AC58">
        <v>3.285059586443706</v>
      </c>
      <c r="AD58">
        <v>3.3373079326268251</v>
      </c>
      <c r="AE58">
        <v>3.4730217686444704</v>
      </c>
      <c r="AF58">
        <v>2.4541553140474583</v>
      </c>
      <c r="AG58">
        <v>2.0793066759819605</v>
      </c>
      <c r="AH58">
        <v>2.1229281211038424</v>
      </c>
      <c r="AI58">
        <v>2.730221546080656</v>
      </c>
      <c r="AJ58">
        <v>3.0446714655744316</v>
      </c>
      <c r="AK58">
        <v>3.0073916240636707</v>
      </c>
      <c r="AL58">
        <v>3.5309055262345259</v>
      </c>
      <c r="AM58">
        <v>4.2768957436119921</v>
      </c>
      <c r="AN58">
        <v>4.7953318940377807</v>
      </c>
      <c r="AO58">
        <v>5.3934983578723754</v>
      </c>
      <c r="AP58">
        <v>5.4149831591688864</v>
      </c>
      <c r="AQ58">
        <v>4.8756732302165799</v>
      </c>
      <c r="AR58">
        <v>4.8090350333737817</v>
      </c>
    </row>
    <row r="59" spans="2:44" x14ac:dyDescent="0.3">
      <c r="B59" t="s">
        <v>125</v>
      </c>
      <c r="N59">
        <v>7.7622245753492214</v>
      </c>
      <c r="O59">
        <v>14.375002256924596</v>
      </c>
      <c r="P59">
        <v>18.399749001255454</v>
      </c>
      <c r="Q59">
        <v>20.863093512455812</v>
      </c>
      <c r="R59">
        <v>22.299605082321651</v>
      </c>
      <c r="S59">
        <v>23.780207159146009</v>
      </c>
      <c r="T59">
        <v>25.250918081135929</v>
      </c>
      <c r="U59">
        <v>26.545690837219045</v>
      </c>
      <c r="V59">
        <v>27.867678483464633</v>
      </c>
      <c r="W59">
        <v>29.330690265668842</v>
      </c>
      <c r="X59">
        <v>31.06293726318232</v>
      </c>
      <c r="Y59">
        <v>33.297121446458029</v>
      </c>
      <c r="Z59">
        <v>35.528589295739401</v>
      </c>
      <c r="AA59">
        <v>38.339498603774253</v>
      </c>
      <c r="AB59">
        <v>40.894436977376017</v>
      </c>
      <c r="AC59">
        <v>44.179496563819725</v>
      </c>
      <c r="AD59">
        <v>47.516804496446554</v>
      </c>
      <c r="AE59">
        <v>50.989826265091025</v>
      </c>
      <c r="AF59">
        <v>53.44398157913848</v>
      </c>
      <c r="AG59">
        <v>55.523288255120441</v>
      </c>
      <c r="AH59">
        <v>57.646216376224281</v>
      </c>
      <c r="AI59">
        <v>60.376437922304937</v>
      </c>
      <c r="AJ59">
        <v>63.421109387879369</v>
      </c>
      <c r="AK59">
        <v>66.428501011943041</v>
      </c>
      <c r="AL59">
        <v>69.959406538177561</v>
      </c>
      <c r="AM59">
        <v>74.236302281789548</v>
      </c>
      <c r="AN59">
        <v>79.031634175827335</v>
      </c>
      <c r="AO59">
        <v>84.42513253369971</v>
      </c>
      <c r="AP59">
        <v>89.840115692868594</v>
      </c>
      <c r="AQ59">
        <v>94.715788923085171</v>
      </c>
      <c r="AR59">
        <v>99.52482395645896</v>
      </c>
    </row>
    <row r="60" spans="2:44" x14ac:dyDescent="0.3">
      <c r="B60" t="s">
        <v>126</v>
      </c>
      <c r="C60">
        <v>40876</v>
      </c>
      <c r="D60">
        <v>43348</v>
      </c>
      <c r="E60">
        <v>43465</v>
      </c>
      <c r="F60">
        <v>41605</v>
      </c>
      <c r="G60">
        <v>45249</v>
      </c>
      <c r="H60">
        <v>44228</v>
      </c>
      <c r="I60">
        <v>42570</v>
      </c>
      <c r="J60">
        <v>40230</v>
      </c>
      <c r="K60">
        <v>40965</v>
      </c>
      <c r="L60">
        <v>40705</v>
      </c>
      <c r="M60">
        <v>39984</v>
      </c>
      <c r="N60">
        <v>37597</v>
      </c>
      <c r="O60">
        <v>35422</v>
      </c>
      <c r="P60">
        <v>34580</v>
      </c>
      <c r="Q60">
        <v>47107</v>
      </c>
      <c r="R60">
        <v>46230</v>
      </c>
      <c r="S60">
        <v>41988</v>
      </c>
      <c r="T60">
        <v>35961</v>
      </c>
      <c r="U60">
        <v>33734</v>
      </c>
      <c r="V60">
        <v>33108</v>
      </c>
      <c r="W60">
        <v>32214</v>
      </c>
      <c r="X60">
        <v>28873</v>
      </c>
      <c r="Y60">
        <v>28644</v>
      </c>
      <c r="Z60">
        <v>32096</v>
      </c>
      <c r="AA60">
        <v>36935</v>
      </c>
      <c r="AB60">
        <v>37958</v>
      </c>
      <c r="AC60">
        <v>41989</v>
      </c>
      <c r="AD60">
        <v>42915</v>
      </c>
      <c r="AE60">
        <v>44191</v>
      </c>
      <c r="AF60">
        <v>39733</v>
      </c>
      <c r="AG60">
        <v>43632</v>
      </c>
      <c r="AH60">
        <v>47174</v>
      </c>
      <c r="AI60">
        <v>45157</v>
      </c>
      <c r="AJ60">
        <v>50166</v>
      </c>
      <c r="AK60">
        <v>49162</v>
      </c>
      <c r="AL60">
        <v>53126</v>
      </c>
      <c r="AM60">
        <v>52034</v>
      </c>
      <c r="AN60">
        <v>50209</v>
      </c>
      <c r="AO60">
        <v>53199</v>
      </c>
      <c r="AP60">
        <v>48295</v>
      </c>
      <c r="AQ60">
        <v>49314</v>
      </c>
      <c r="AR60">
        <v>45307</v>
      </c>
    </row>
    <row r="61" spans="2:44" x14ac:dyDescent="0.3">
      <c r="B61" t="s">
        <v>127</v>
      </c>
      <c r="C61">
        <v>6319408</v>
      </c>
      <c r="D61">
        <v>6354074</v>
      </c>
      <c r="E61">
        <v>6391309</v>
      </c>
      <c r="F61">
        <v>6418773</v>
      </c>
      <c r="G61">
        <v>6441865</v>
      </c>
      <c r="H61">
        <v>6470365</v>
      </c>
      <c r="I61">
        <v>6504124</v>
      </c>
      <c r="J61">
        <v>6545106</v>
      </c>
      <c r="K61">
        <v>6593386</v>
      </c>
      <c r="L61">
        <v>6646912</v>
      </c>
      <c r="M61">
        <v>6715519</v>
      </c>
      <c r="N61">
        <v>6799978</v>
      </c>
      <c r="O61">
        <v>6875364</v>
      </c>
      <c r="P61">
        <v>6938265</v>
      </c>
      <c r="Q61">
        <v>6993795</v>
      </c>
      <c r="R61">
        <v>7040687</v>
      </c>
      <c r="S61">
        <v>7071850</v>
      </c>
      <c r="T61">
        <v>7088906</v>
      </c>
      <c r="U61">
        <v>7110001</v>
      </c>
      <c r="V61">
        <v>7143991</v>
      </c>
      <c r="W61">
        <v>7184250</v>
      </c>
      <c r="X61">
        <v>7229854</v>
      </c>
      <c r="Y61">
        <v>7284753</v>
      </c>
      <c r="Z61">
        <v>7339001</v>
      </c>
      <c r="AA61">
        <v>7389625</v>
      </c>
      <c r="AB61">
        <v>7437115</v>
      </c>
      <c r="AC61">
        <v>7483934</v>
      </c>
      <c r="AD61">
        <v>7551117</v>
      </c>
      <c r="AE61">
        <v>7647675</v>
      </c>
      <c r="AF61">
        <v>7743831</v>
      </c>
      <c r="AG61">
        <v>7824909</v>
      </c>
      <c r="AH61">
        <v>7912398</v>
      </c>
      <c r="AI61">
        <v>7996861</v>
      </c>
      <c r="AJ61">
        <v>8089346</v>
      </c>
      <c r="AK61">
        <v>8188649</v>
      </c>
      <c r="AL61">
        <v>8282396</v>
      </c>
      <c r="AM61">
        <v>8373338</v>
      </c>
      <c r="AN61">
        <v>8451840</v>
      </c>
      <c r="AO61">
        <v>8514329</v>
      </c>
      <c r="AP61">
        <v>8575280</v>
      </c>
      <c r="AQ61">
        <v>8638167</v>
      </c>
      <c r="AR61">
        <v>8703405</v>
      </c>
    </row>
    <row r="62" spans="2:44" x14ac:dyDescent="0.3">
      <c r="B62" t="s">
        <v>128</v>
      </c>
      <c r="C62">
        <v>6.4683274129475414</v>
      </c>
      <c r="D62">
        <v>6.8220798183968272</v>
      </c>
      <c r="E62">
        <v>6.8006413083767345</v>
      </c>
      <c r="F62">
        <v>6.4817684002846025</v>
      </c>
      <c r="G62">
        <v>7.0242080515502892</v>
      </c>
      <c r="H62">
        <v>6.8354721874268298</v>
      </c>
      <c r="I62">
        <v>6.5450781688663993</v>
      </c>
      <c r="J62">
        <v>6.1465773052415047</v>
      </c>
      <c r="K62">
        <v>6.2130444054086924</v>
      </c>
      <c r="L62">
        <v>6.1238963296038822</v>
      </c>
      <c r="M62">
        <v>5.9539701994737859</v>
      </c>
      <c r="N62">
        <v>5.5289884761391876</v>
      </c>
      <c r="O62">
        <v>5.1520181331490233</v>
      </c>
      <c r="P62">
        <v>4.9839549224481914</v>
      </c>
      <c r="Q62">
        <v>6.7355420054491155</v>
      </c>
      <c r="R62">
        <v>6.5661206072646037</v>
      </c>
      <c r="S62">
        <v>5.9373431280358036</v>
      </c>
      <c r="T62">
        <v>5.0728560937329403</v>
      </c>
      <c r="U62">
        <v>4.7445844241090827</v>
      </c>
      <c r="V62">
        <v>4.6343843378302125</v>
      </c>
      <c r="W62">
        <v>4.4839753627727319</v>
      </c>
      <c r="X62">
        <v>3.9935799533434562</v>
      </c>
      <c r="Y62">
        <v>3.9320482108315824</v>
      </c>
      <c r="Z62">
        <v>4.3733472716518227</v>
      </c>
      <c r="AA62">
        <v>4.9982238611566894</v>
      </c>
      <c r="AB62">
        <v>5.1038608385106325</v>
      </c>
      <c r="AC62">
        <v>5.6105518835414632</v>
      </c>
      <c r="AD62">
        <v>5.6832651381245975</v>
      </c>
      <c r="AE62">
        <v>5.7783574746573301</v>
      </c>
      <c r="AF62">
        <v>5.1309229243251817</v>
      </c>
      <c r="AG62">
        <v>5.5760392868466591</v>
      </c>
      <c r="AH62">
        <v>5.9620357823254091</v>
      </c>
      <c r="AI62">
        <v>5.6468406791114667</v>
      </c>
      <c r="AJ62">
        <v>6.2014902069957207</v>
      </c>
      <c r="AK62">
        <v>6.003676552750032</v>
      </c>
      <c r="AL62">
        <v>6.4143274482408223</v>
      </c>
      <c r="AM62">
        <v>6.214248129001839</v>
      </c>
      <c r="AN62">
        <v>5.940599916704528</v>
      </c>
      <c r="AO62">
        <v>6.2481729329463311</v>
      </c>
      <c r="AP62">
        <v>5.631886072524745</v>
      </c>
      <c r="AQ62">
        <v>5.7088500372822155</v>
      </c>
      <c r="AR62">
        <v>5.2056637603328806</v>
      </c>
    </row>
    <row r="63" spans="2:44" x14ac:dyDescent="0.3">
      <c r="B63" t="s">
        <v>129</v>
      </c>
      <c r="N63">
        <v>5.5289884761391876</v>
      </c>
      <c r="O63">
        <v>10.681006609288211</v>
      </c>
      <c r="P63">
        <v>15.664961531736402</v>
      </c>
      <c r="Q63">
        <v>22.400503537185518</v>
      </c>
      <c r="R63">
        <v>28.966624144450122</v>
      </c>
      <c r="S63">
        <v>34.903967272485929</v>
      </c>
      <c r="T63">
        <v>39.976823366218866</v>
      </c>
      <c r="U63">
        <v>44.721407790327952</v>
      </c>
      <c r="V63">
        <v>49.355792128158164</v>
      </c>
      <c r="W63">
        <v>53.839767490930896</v>
      </c>
      <c r="X63">
        <v>57.833347444274352</v>
      </c>
      <c r="Y63">
        <v>61.765395655105934</v>
      </c>
      <c r="Z63">
        <v>66.138742926757757</v>
      </c>
      <c r="AA63">
        <v>71.136966787914446</v>
      </c>
      <c r="AB63">
        <v>76.240827626425073</v>
      </c>
      <c r="AC63">
        <v>81.851379509966534</v>
      </c>
      <c r="AD63">
        <v>87.534644648091131</v>
      </c>
      <c r="AE63">
        <v>93.313002122748458</v>
      </c>
      <c r="AF63">
        <v>98.443925047073634</v>
      </c>
      <c r="AG63">
        <v>104.0199643339203</v>
      </c>
      <c r="AH63">
        <v>109.98200011624571</v>
      </c>
      <c r="AI63">
        <v>115.62884079535718</v>
      </c>
      <c r="AJ63">
        <v>121.83033100235289</v>
      </c>
      <c r="AK63">
        <v>127.83400755510293</v>
      </c>
      <c r="AL63">
        <v>134.24833500334375</v>
      </c>
      <c r="AM63">
        <v>140.4625831323456</v>
      </c>
      <c r="AN63">
        <v>146.40318304905014</v>
      </c>
      <c r="AO63">
        <v>152.65135598199646</v>
      </c>
      <c r="AP63">
        <v>158.2832420545212</v>
      </c>
      <c r="AQ63">
        <v>163.99209209180341</v>
      </c>
      <c r="AR63">
        <v>169.19775585213628</v>
      </c>
    </row>
    <row r="64" spans="2:44" x14ac:dyDescent="0.3">
      <c r="B64" t="s">
        <v>14</v>
      </c>
      <c r="N64">
        <v>154600</v>
      </c>
      <c r="O64">
        <v>143830</v>
      </c>
      <c r="P64">
        <v>147840</v>
      </c>
      <c r="Q64">
        <v>154640</v>
      </c>
      <c r="R64">
        <v>157140</v>
      </c>
      <c r="S64">
        <v>149090</v>
      </c>
      <c r="T64">
        <v>149500</v>
      </c>
      <c r="U64">
        <v>142650</v>
      </c>
      <c r="V64">
        <v>141010</v>
      </c>
      <c r="W64">
        <v>135090</v>
      </c>
      <c r="X64">
        <v>129500</v>
      </c>
      <c r="Y64">
        <v>136800</v>
      </c>
      <c r="Z64">
        <v>144060</v>
      </c>
      <c r="AA64">
        <v>154070</v>
      </c>
      <c r="AB64">
        <v>159450</v>
      </c>
      <c r="AC64">
        <v>160860</v>
      </c>
      <c r="AD64">
        <v>176640</v>
      </c>
      <c r="AE64">
        <v>148010</v>
      </c>
      <c r="AF64">
        <v>124980</v>
      </c>
      <c r="AG64">
        <v>106730</v>
      </c>
      <c r="AH64">
        <v>114030</v>
      </c>
      <c r="AI64">
        <v>115590</v>
      </c>
      <c r="AJ64">
        <v>109450</v>
      </c>
      <c r="AK64">
        <v>117820</v>
      </c>
      <c r="AL64">
        <v>142480</v>
      </c>
      <c r="AM64">
        <v>141880</v>
      </c>
      <c r="AN64">
        <v>162470</v>
      </c>
      <c r="AO64">
        <v>165490</v>
      </c>
      <c r="AP64">
        <v>177880</v>
      </c>
      <c r="AQ64">
        <v>146630</v>
      </c>
      <c r="AR64">
        <v>174930</v>
      </c>
    </row>
    <row r="65" spans="2:44" x14ac:dyDescent="0.3">
      <c r="B65" t="s">
        <v>130</v>
      </c>
      <c r="N65">
        <v>47875000</v>
      </c>
      <c r="O65">
        <v>47998000</v>
      </c>
      <c r="P65">
        <v>48102300</v>
      </c>
      <c r="Q65">
        <v>48228800</v>
      </c>
      <c r="R65">
        <v>48383500</v>
      </c>
      <c r="S65">
        <v>48519100</v>
      </c>
      <c r="T65">
        <v>48664800</v>
      </c>
      <c r="U65">
        <v>48820600</v>
      </c>
      <c r="V65">
        <v>49032900</v>
      </c>
      <c r="W65">
        <v>49233300</v>
      </c>
      <c r="X65">
        <v>49449700</v>
      </c>
      <c r="Y65">
        <v>49679300</v>
      </c>
      <c r="Z65">
        <v>49925500</v>
      </c>
      <c r="AA65">
        <v>50194600</v>
      </c>
      <c r="AB65">
        <v>50606000</v>
      </c>
      <c r="AC65">
        <v>50965200</v>
      </c>
      <c r="AD65">
        <v>51381100</v>
      </c>
      <c r="AE65">
        <v>51815900</v>
      </c>
      <c r="AF65">
        <v>52196400</v>
      </c>
      <c r="AG65">
        <v>52642500</v>
      </c>
      <c r="AH65">
        <v>53107200</v>
      </c>
      <c r="AI65">
        <v>53493700</v>
      </c>
      <c r="AJ65">
        <v>53865800</v>
      </c>
      <c r="AK65">
        <v>54316600</v>
      </c>
      <c r="AL65">
        <v>54786300</v>
      </c>
      <c r="AM65">
        <v>55268100</v>
      </c>
      <c r="AN65">
        <v>55619400</v>
      </c>
      <c r="AO65">
        <v>55977200</v>
      </c>
      <c r="AP65">
        <v>56287000</v>
      </c>
      <c r="AQ65">
        <v>56550000</v>
      </c>
      <c r="AR65">
        <v>56536400</v>
      </c>
    </row>
    <row r="66" spans="2:44" x14ac:dyDescent="0.3">
      <c r="B66" t="s">
        <v>131</v>
      </c>
      <c r="N66">
        <v>3.2292428198433418</v>
      </c>
      <c r="O66">
        <v>2.9965831909662901</v>
      </c>
      <c r="P66">
        <v>3.0734497103049123</v>
      </c>
      <c r="Q66">
        <v>3.2063829081378761</v>
      </c>
      <c r="R66">
        <v>3.2478014199055463</v>
      </c>
      <c r="S66">
        <v>3.0728105014313951</v>
      </c>
      <c r="T66">
        <v>3.0720356397231674</v>
      </c>
      <c r="U66">
        <v>2.9219223032900046</v>
      </c>
      <c r="V66">
        <v>2.8758241915122293</v>
      </c>
      <c r="W66">
        <v>2.7438745726977469</v>
      </c>
      <c r="X66">
        <v>2.6188227633332457</v>
      </c>
      <c r="Y66">
        <v>2.7536619879909741</v>
      </c>
      <c r="Z66">
        <v>2.8854993940972049</v>
      </c>
      <c r="AA66">
        <v>3.069453686253103</v>
      </c>
      <c r="AB66">
        <v>3.1508121566612655</v>
      </c>
      <c r="AC66">
        <v>3.1562713380895202</v>
      </c>
      <c r="AD66">
        <v>3.437839983962975</v>
      </c>
      <c r="AE66">
        <v>2.8564591177611502</v>
      </c>
      <c r="AF66">
        <v>2.3944180058394831</v>
      </c>
      <c r="AG66">
        <v>2.0274493042693642</v>
      </c>
      <c r="AH66">
        <v>2.1471664859002169</v>
      </c>
      <c r="AI66">
        <v>2.1608151987991109</v>
      </c>
      <c r="AJ66">
        <v>2.0319015033657717</v>
      </c>
      <c r="AK66">
        <v>2.1691342978021453</v>
      </c>
      <c r="AL66">
        <v>2.6006501625406351</v>
      </c>
      <c r="AM66">
        <v>2.5671228068270846</v>
      </c>
      <c r="AN66">
        <v>2.9211030683538475</v>
      </c>
      <c r="AO66">
        <v>2.9563822413411178</v>
      </c>
      <c r="AP66">
        <v>3.1602323804786185</v>
      </c>
      <c r="AQ66">
        <v>2.5929266136162687</v>
      </c>
      <c r="AR66">
        <v>3.0941128193517802</v>
      </c>
    </row>
    <row r="67" spans="2:44" x14ac:dyDescent="0.3">
      <c r="B67" t="s">
        <v>132</v>
      </c>
      <c r="N67">
        <v>3.2292428198433418</v>
      </c>
      <c r="O67">
        <v>6.2258260108096319</v>
      </c>
      <c r="P67">
        <v>9.2992757211145438</v>
      </c>
      <c r="Q67">
        <v>12.505658629252419</v>
      </c>
      <c r="R67">
        <v>15.753460049157965</v>
      </c>
      <c r="S67">
        <v>18.82627055058936</v>
      </c>
      <c r="T67">
        <v>21.898306190312528</v>
      </c>
      <c r="U67">
        <v>24.820228493602531</v>
      </c>
      <c r="V67">
        <v>27.696052685114761</v>
      </c>
      <c r="W67">
        <v>30.439927257812506</v>
      </c>
      <c r="X67">
        <v>33.058750021145755</v>
      </c>
      <c r="Y67">
        <v>35.812412009136729</v>
      </c>
      <c r="Z67">
        <v>38.697911403233931</v>
      </c>
      <c r="AA67">
        <v>41.767365089487036</v>
      </c>
      <c r="AB67">
        <v>44.918177246148304</v>
      </c>
      <c r="AC67">
        <v>48.074448584237821</v>
      </c>
      <c r="AD67">
        <v>51.512288568200795</v>
      </c>
      <c r="AE67">
        <v>54.368747685961942</v>
      </c>
      <c r="AF67">
        <v>56.763165691801426</v>
      </c>
      <c r="AG67">
        <v>58.790614996070786</v>
      </c>
      <c r="AH67">
        <v>60.937781481971001</v>
      </c>
      <c r="AI67">
        <v>63.098596680770115</v>
      </c>
      <c r="AJ67">
        <v>65.130498184135888</v>
      </c>
      <c r="AK67">
        <v>67.299632481938033</v>
      </c>
      <c r="AL67">
        <v>69.900282644478665</v>
      </c>
      <c r="AM67">
        <v>72.467405451305751</v>
      </c>
      <c r="AN67">
        <v>75.388508519659595</v>
      </c>
      <c r="AO67">
        <v>78.344890761000713</v>
      </c>
      <c r="AP67">
        <v>81.505123141479331</v>
      </c>
      <c r="AQ67">
        <v>84.098049755095602</v>
      </c>
      <c r="AR67">
        <v>87.19216257444738</v>
      </c>
    </row>
    <row r="68" spans="2:44" x14ac:dyDescent="0.3">
      <c r="B68" t="s">
        <v>133</v>
      </c>
      <c r="D68">
        <v>4.8520001880434762</v>
      </c>
      <c r="E68">
        <v>5.40967147759934</v>
      </c>
      <c r="F68">
        <v>5.192061845247137</v>
      </c>
      <c r="G68">
        <v>5.7251574235383806</v>
      </c>
      <c r="H68">
        <v>5.3993863539729023</v>
      </c>
      <c r="I68">
        <v>5.1725954495522171</v>
      </c>
      <c r="J68">
        <v>5.172171853744663</v>
      </c>
      <c r="K68">
        <v>5.4443760302218935</v>
      </c>
      <c r="L68">
        <v>5.7497206781112871</v>
      </c>
      <c r="M68">
        <v>5.9153253550765932</v>
      </c>
      <c r="N68">
        <v>5.6439818127911083</v>
      </c>
      <c r="O68">
        <v>5.0791790678012116</v>
      </c>
      <c r="P68">
        <v>4.718291159361482</v>
      </c>
      <c r="Q68">
        <v>4.9558893539534168</v>
      </c>
      <c r="R68">
        <v>4.8820925922602845</v>
      </c>
      <c r="S68">
        <v>4.8261863439931183</v>
      </c>
      <c r="T68">
        <v>4.9559906515098913</v>
      </c>
      <c r="U68">
        <v>4.8091177339768345</v>
      </c>
      <c r="V68">
        <v>4.8337316777810937</v>
      </c>
      <c r="W68">
        <v>4.8435117179541356</v>
      </c>
      <c r="X68">
        <v>4.786560388871159</v>
      </c>
      <c r="Y68">
        <v>4.7438376683835095</v>
      </c>
      <c r="Z68">
        <v>4.8405917258680935</v>
      </c>
      <c r="AA68">
        <v>5.3031298389095625</v>
      </c>
      <c r="AB68">
        <v>5.3326490926402954</v>
      </c>
      <c r="AC68">
        <v>5.7750517255168301</v>
      </c>
      <c r="AD68">
        <v>5.9701691823681413</v>
      </c>
      <c r="AE68">
        <v>5.7124779617764032</v>
      </c>
      <c r="AF68">
        <v>4.5231615030619787</v>
      </c>
      <c r="AG68">
        <v>3.8633045792763401</v>
      </c>
      <c r="AH68">
        <v>3.9143897901145079</v>
      </c>
      <c r="AI68">
        <v>3.8732418273030955</v>
      </c>
      <c r="AJ68">
        <v>3.7195258742383568</v>
      </c>
      <c r="AK68">
        <v>3.6545818031453292</v>
      </c>
      <c r="AL68">
        <v>3.7100046695695594</v>
      </c>
      <c r="AM68">
        <v>3.9324100638377559</v>
      </c>
      <c r="AN68">
        <v>4.2027153821334728</v>
      </c>
      <c r="AO68">
        <v>4.5993572845458326</v>
      </c>
      <c r="AP68">
        <v>4.7353938874547561</v>
      </c>
      <c r="AQ68">
        <v>4.5961146397934893</v>
      </c>
      <c r="AR68">
        <v>4.6075061518470495</v>
      </c>
    </row>
    <row r="69" spans="2:44" x14ac:dyDescent="0.3">
      <c r="N69">
        <v>5.6439818127911083</v>
      </c>
      <c r="O69">
        <v>10.723160880592321</v>
      </c>
      <c r="P69">
        <v>15.441452039953802</v>
      </c>
      <c r="Q69">
        <v>20.397341393907219</v>
      </c>
      <c r="R69">
        <v>25.279433986167504</v>
      </c>
      <c r="S69">
        <v>30.105620330160622</v>
      </c>
      <c r="T69">
        <v>35.061610981670512</v>
      </c>
      <c r="U69">
        <v>39.870728715647346</v>
      </c>
      <c r="V69">
        <v>44.704460393428441</v>
      </c>
      <c r="W69">
        <v>49.547972111382578</v>
      </c>
      <c r="X69">
        <v>54.334532500253736</v>
      </c>
      <c r="Y69">
        <v>59.07837016863725</v>
      </c>
      <c r="Z69">
        <v>63.918961894505344</v>
      </c>
      <c r="AA69">
        <v>69.222091733414914</v>
      </c>
      <c r="AB69">
        <v>74.554740826055209</v>
      </c>
      <c r="AC69">
        <v>80.329792551572041</v>
      </c>
      <c r="AD69">
        <v>86.299961733940179</v>
      </c>
      <c r="AE69">
        <v>92.01243969571658</v>
      </c>
      <c r="AF69">
        <v>96.535601198778565</v>
      </c>
      <c r="AG69">
        <v>100.39890577805491</v>
      </c>
      <c r="AH69">
        <v>104.31329556816942</v>
      </c>
      <c r="AI69">
        <v>108.18653739547251</v>
      </c>
      <c r="AJ69">
        <v>111.90606326971087</v>
      </c>
      <c r="AK69">
        <v>115.5606450728562</v>
      </c>
      <c r="AL69">
        <v>119.27064974242576</v>
      </c>
      <c r="AM69">
        <v>123.20305980626351</v>
      </c>
      <c r="AN69">
        <v>127.40577518839699</v>
      </c>
      <c r="AO69">
        <v>132.00513247294282</v>
      </c>
      <c r="AP69">
        <v>136.74052636039758</v>
      </c>
      <c r="AQ69">
        <v>141.33664100019107</v>
      </c>
      <c r="AR69">
        <v>145.94414715203811</v>
      </c>
    </row>
  </sheetData>
  <mergeCells count="3">
    <mergeCell ref="W22:AF22"/>
    <mergeCell ref="AG22:AP22"/>
    <mergeCell ref="AQ22:AR22"/>
  </mergeCells>
  <hyperlinks>
    <hyperlink ref="AZ32" r:id="rId1" xr:uid="{AAD060B2-1FF0-4B4C-B1AD-B905C2501B99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4727-F7FD-4EE0-AB86-47F4938A94E1}">
  <dimension ref="A1:AS72"/>
  <sheetViews>
    <sheetView zoomScale="50" zoomScaleNormal="50" workbookViewId="0">
      <selection activeCell="J3" sqref="J3"/>
    </sheetView>
  </sheetViews>
  <sheetFormatPr defaultRowHeight="14.4" x14ac:dyDescent="0.3"/>
  <cols>
    <col min="2" max="2" width="19.44140625" customWidth="1"/>
    <col min="14" max="14" width="8.88671875" style="43"/>
    <col min="44" max="45" width="13.6640625" bestFit="1" customWidth="1"/>
  </cols>
  <sheetData>
    <row r="1" spans="1:1" ht="18" x14ac:dyDescent="0.35">
      <c r="A1" s="3" t="s">
        <v>134</v>
      </c>
    </row>
    <row r="21" spans="1:45" x14ac:dyDescent="0.3">
      <c r="A21" t="s">
        <v>78</v>
      </c>
    </row>
    <row r="22" spans="1:45" x14ac:dyDescent="0.3">
      <c r="A22" t="s">
        <v>88</v>
      </c>
    </row>
    <row r="23" spans="1:45" x14ac:dyDescent="0.3">
      <c r="A23" t="s">
        <v>89</v>
      </c>
    </row>
    <row r="24" spans="1:45" x14ac:dyDescent="0.3">
      <c r="A24" t="s">
        <v>90</v>
      </c>
    </row>
    <row r="26" spans="1:45" x14ac:dyDescent="0.3">
      <c r="C26" s="1">
        <v>1980</v>
      </c>
      <c r="D26" s="1">
        <v>1981</v>
      </c>
      <c r="E26" s="1">
        <v>1982</v>
      </c>
      <c r="F26" s="1">
        <v>1983</v>
      </c>
      <c r="G26" s="1">
        <v>1984</v>
      </c>
      <c r="H26" s="1">
        <v>1985</v>
      </c>
      <c r="I26" s="1">
        <v>1986</v>
      </c>
      <c r="J26" s="1">
        <v>1987</v>
      </c>
      <c r="K26" s="1">
        <v>1988</v>
      </c>
      <c r="L26" s="1">
        <v>1989</v>
      </c>
      <c r="M26" s="1">
        <v>1990</v>
      </c>
      <c r="N26" s="1"/>
      <c r="O26" s="1">
        <v>1991</v>
      </c>
      <c r="P26" s="1">
        <v>1992</v>
      </c>
      <c r="Q26" s="1">
        <v>1993</v>
      </c>
      <c r="R26" s="1">
        <v>1994</v>
      </c>
      <c r="S26" s="1">
        <v>1995</v>
      </c>
      <c r="T26" s="1">
        <v>1996</v>
      </c>
      <c r="U26" s="1">
        <v>1997</v>
      </c>
      <c r="V26" s="1">
        <v>1998</v>
      </c>
      <c r="W26" s="1">
        <v>1999</v>
      </c>
      <c r="X26" s="1">
        <v>2000</v>
      </c>
      <c r="Y26" s="1">
        <v>2001</v>
      </c>
      <c r="Z26" s="1">
        <v>2002</v>
      </c>
      <c r="AA26" s="1">
        <v>2003</v>
      </c>
      <c r="AB26" s="1">
        <v>2004</v>
      </c>
      <c r="AC26" s="1">
        <v>2005</v>
      </c>
      <c r="AD26" s="1">
        <v>2006</v>
      </c>
      <c r="AE26" s="1">
        <v>2007</v>
      </c>
      <c r="AF26" s="1">
        <v>2008</v>
      </c>
      <c r="AG26" s="1">
        <v>2009</v>
      </c>
      <c r="AH26" s="1">
        <v>2010</v>
      </c>
      <c r="AI26" s="1">
        <v>2011</v>
      </c>
      <c r="AJ26" s="1">
        <v>2012</v>
      </c>
      <c r="AK26" s="1">
        <v>2013</v>
      </c>
      <c r="AL26" s="1">
        <v>2014</v>
      </c>
      <c r="AM26" s="1">
        <v>2015</v>
      </c>
      <c r="AN26" s="1">
        <v>2016</v>
      </c>
      <c r="AO26" s="1">
        <v>2017</v>
      </c>
      <c r="AP26" s="1">
        <v>2018</v>
      </c>
      <c r="AQ26" s="1">
        <v>2019</v>
      </c>
      <c r="AR26" s="1">
        <v>2020</v>
      </c>
      <c r="AS26" s="1">
        <v>2021</v>
      </c>
    </row>
    <row r="27" spans="1:45" x14ac:dyDescent="0.3">
      <c r="B27" t="s">
        <v>91</v>
      </c>
      <c r="C27">
        <v>78.459999999999994</v>
      </c>
      <c r="D27">
        <v>51.04</v>
      </c>
      <c r="E27">
        <v>43.87</v>
      </c>
      <c r="F27">
        <v>39.049999999999997</v>
      </c>
      <c r="G27">
        <v>41.27</v>
      </c>
      <c r="H27">
        <v>41.15</v>
      </c>
      <c r="I27">
        <v>38.840000000000003</v>
      </c>
      <c r="J27">
        <v>38.49</v>
      </c>
      <c r="K27">
        <v>39.229999999999997</v>
      </c>
      <c r="L27">
        <v>37.950000000000003</v>
      </c>
      <c r="M27">
        <v>36.549999999999997</v>
      </c>
      <c r="N27" s="43" t="s">
        <v>91</v>
      </c>
      <c r="O27">
        <v>40.369999999999997</v>
      </c>
      <c r="P27">
        <v>40.89</v>
      </c>
      <c r="Q27">
        <v>43.45</v>
      </c>
      <c r="R27">
        <v>48.85</v>
      </c>
      <c r="S27">
        <v>53.35</v>
      </c>
      <c r="T27">
        <v>57.98</v>
      </c>
      <c r="U27">
        <v>58.03</v>
      </c>
      <c r="V27">
        <v>57.49</v>
      </c>
      <c r="W27">
        <v>59.45</v>
      </c>
      <c r="X27">
        <v>53.76</v>
      </c>
      <c r="Y27">
        <v>45.85</v>
      </c>
      <c r="Z27">
        <v>41.91</v>
      </c>
      <c r="AA27">
        <v>45.24</v>
      </c>
      <c r="AB27">
        <v>45.54</v>
      </c>
      <c r="AC27">
        <v>40.880000000000003</v>
      </c>
      <c r="AD27">
        <v>45.09</v>
      </c>
      <c r="AE27">
        <v>53.52</v>
      </c>
      <c r="AF27">
        <v>60.69</v>
      </c>
      <c r="AG27">
        <v>42.21</v>
      </c>
      <c r="AH27">
        <v>41.28</v>
      </c>
      <c r="AI27">
        <v>46.32</v>
      </c>
      <c r="AJ27">
        <v>49.38</v>
      </c>
      <c r="AK27">
        <v>51.26</v>
      </c>
      <c r="AL27">
        <v>54.57</v>
      </c>
      <c r="AM27">
        <v>59.28</v>
      </c>
      <c r="AN27">
        <v>60.49</v>
      </c>
      <c r="AO27">
        <v>63.86</v>
      </c>
      <c r="AP27">
        <v>68.989999999999995</v>
      </c>
      <c r="AQ27">
        <v>68</v>
      </c>
      <c r="AR27">
        <v>67.78</v>
      </c>
      <c r="AS27">
        <v>71.16</v>
      </c>
    </row>
    <row r="28" spans="1:45" x14ac:dyDescent="0.3">
      <c r="B28" t="s">
        <v>92</v>
      </c>
      <c r="C28">
        <v>7549433</v>
      </c>
      <c r="D28">
        <v>7568710</v>
      </c>
      <c r="E28">
        <v>7574140</v>
      </c>
      <c r="F28">
        <v>7561910</v>
      </c>
      <c r="G28">
        <v>7561434</v>
      </c>
      <c r="H28">
        <v>7564985</v>
      </c>
      <c r="I28">
        <v>7569794</v>
      </c>
      <c r="J28">
        <v>7574586</v>
      </c>
      <c r="K28">
        <v>7585317</v>
      </c>
      <c r="L28">
        <v>7619567</v>
      </c>
      <c r="M28">
        <v>7677850</v>
      </c>
      <c r="N28" s="43" t="s">
        <v>92</v>
      </c>
      <c r="O28">
        <v>7754891</v>
      </c>
      <c r="P28">
        <v>7840709</v>
      </c>
      <c r="Q28">
        <v>7905633</v>
      </c>
      <c r="R28">
        <v>7936118</v>
      </c>
      <c r="S28">
        <v>7948278</v>
      </c>
      <c r="T28">
        <v>7959017</v>
      </c>
      <c r="U28">
        <v>7968041</v>
      </c>
      <c r="V28">
        <v>7976789</v>
      </c>
      <c r="W28">
        <v>7992324</v>
      </c>
      <c r="X28">
        <v>8011566</v>
      </c>
      <c r="Y28">
        <v>8042293</v>
      </c>
      <c r="Z28">
        <v>8081957</v>
      </c>
      <c r="AA28">
        <v>8121423</v>
      </c>
      <c r="AB28">
        <v>8171966</v>
      </c>
      <c r="AC28">
        <v>8227829</v>
      </c>
      <c r="AD28">
        <v>8268641</v>
      </c>
      <c r="AE28">
        <v>8295487</v>
      </c>
      <c r="AF28">
        <v>8321496</v>
      </c>
      <c r="AG28">
        <v>8343323</v>
      </c>
      <c r="AH28">
        <v>8363404</v>
      </c>
      <c r="AI28">
        <v>8391643</v>
      </c>
      <c r="AJ28">
        <v>8429991</v>
      </c>
      <c r="AK28">
        <v>8479823</v>
      </c>
      <c r="AL28">
        <v>8546356</v>
      </c>
      <c r="AM28">
        <v>8642699</v>
      </c>
      <c r="AN28">
        <v>8736668</v>
      </c>
      <c r="AO28">
        <v>8797566</v>
      </c>
      <c r="AP28">
        <v>8840521</v>
      </c>
      <c r="AQ28">
        <v>8879920</v>
      </c>
      <c r="AR28">
        <v>8916864</v>
      </c>
      <c r="AS28">
        <v>8955797</v>
      </c>
    </row>
    <row r="29" spans="1:45" x14ac:dyDescent="0.3">
      <c r="B29" t="s">
        <v>93</v>
      </c>
      <c r="C29">
        <v>10.392833475043755</v>
      </c>
      <c r="D29">
        <v>6.7435533928503011</v>
      </c>
      <c r="E29">
        <v>5.7920767242221558</v>
      </c>
      <c r="F29">
        <v>5.1640392440534209</v>
      </c>
      <c r="G29">
        <v>5.4579594293886577</v>
      </c>
      <c r="H29">
        <v>5.4395349098511101</v>
      </c>
      <c r="I29">
        <v>5.1309190184039357</v>
      </c>
      <c r="J29">
        <v>5.081465838528997</v>
      </c>
      <c r="K29">
        <v>5.1718339523582202</v>
      </c>
      <c r="L29">
        <v>4.9805979788615282</v>
      </c>
      <c r="M29">
        <v>4.7604472606263473</v>
      </c>
      <c r="N29" s="43" t="s">
        <v>93</v>
      </c>
      <c r="O29">
        <v>5.2057469279710062</v>
      </c>
      <c r="P29">
        <v>5.2150896047793642</v>
      </c>
      <c r="Q29">
        <v>5.4960810854741169</v>
      </c>
      <c r="R29">
        <v>6.1554024272320547</v>
      </c>
      <c r="S29">
        <v>6.7121456999868396</v>
      </c>
      <c r="T29">
        <v>7.2848192182527063</v>
      </c>
      <c r="U29">
        <v>7.2828440516307582</v>
      </c>
      <c r="V29">
        <v>7.207160675805766</v>
      </c>
      <c r="W29">
        <v>7.43838713245359</v>
      </c>
      <c r="X29">
        <v>6.7102985858195519</v>
      </c>
      <c r="Y29">
        <v>5.7011103674039232</v>
      </c>
      <c r="Z29">
        <v>5.1856252142890638</v>
      </c>
      <c r="AA29">
        <v>5.5704523702311777</v>
      </c>
      <c r="AB29">
        <v>5.5727104101999441</v>
      </c>
      <c r="AC29">
        <v>4.9685038422650738</v>
      </c>
      <c r="AD29">
        <v>5.453133108572497</v>
      </c>
      <c r="AE29">
        <v>6.4517007862226778</v>
      </c>
      <c r="AF29">
        <v>7.293159787615112</v>
      </c>
      <c r="AG29">
        <v>5.0591353109546402</v>
      </c>
      <c r="AH29">
        <v>4.9357893030158531</v>
      </c>
      <c r="AI29">
        <v>5.5197772355187178</v>
      </c>
      <c r="AJ29">
        <v>5.8576574992784689</v>
      </c>
      <c r="AK29">
        <v>6.0449374945679875</v>
      </c>
      <c r="AL29">
        <v>6.3851774955314289</v>
      </c>
      <c r="AM29">
        <v>6.8589684773240389</v>
      </c>
      <c r="AN29">
        <v>6.923692190203405</v>
      </c>
      <c r="AO29">
        <v>7.2588259070747521</v>
      </c>
      <c r="AP29">
        <v>7.8038387104108455</v>
      </c>
      <c r="AQ29">
        <v>7.6577266461860019</v>
      </c>
      <c r="AR29">
        <v>7.6013271033403678</v>
      </c>
      <c r="AS29">
        <v>7.9456914889875234</v>
      </c>
    </row>
    <row r="30" spans="1:45" x14ac:dyDescent="0.3">
      <c r="B30" t="s">
        <v>94</v>
      </c>
      <c r="N30" s="43" t="s">
        <v>94</v>
      </c>
      <c r="O30">
        <v>5.2057469279710062</v>
      </c>
      <c r="P30">
        <v>10.420836532750371</v>
      </c>
      <c r="Q30">
        <v>15.916917618224488</v>
      </c>
      <c r="R30">
        <v>22.072320045456543</v>
      </c>
      <c r="S30">
        <v>28.784465745443384</v>
      </c>
      <c r="T30">
        <v>36.069284963696091</v>
      </c>
      <c r="U30">
        <v>43.352129015326852</v>
      </c>
      <c r="V30">
        <v>50.559289691132619</v>
      </c>
      <c r="W30">
        <v>57.997676823586211</v>
      </c>
      <c r="X30">
        <v>64.707975409405762</v>
      </c>
      <c r="Y30">
        <v>70.40908577680969</v>
      </c>
      <c r="Z30">
        <v>75.594710991098751</v>
      </c>
      <c r="AA30">
        <v>81.165163361329931</v>
      </c>
      <c r="AB30">
        <v>86.737873771529877</v>
      </c>
      <c r="AC30">
        <v>91.706377613794956</v>
      </c>
      <c r="AD30">
        <v>97.159510722367457</v>
      </c>
      <c r="AE30">
        <v>103.61121150859013</v>
      </c>
      <c r="AF30">
        <v>110.90437129620524</v>
      </c>
      <c r="AG30">
        <v>115.96350660715989</v>
      </c>
      <c r="AH30">
        <v>120.89929591017574</v>
      </c>
      <c r="AI30">
        <v>126.41907314569445</v>
      </c>
      <c r="AJ30">
        <v>132.27673064497293</v>
      </c>
      <c r="AK30">
        <v>138.32166813954092</v>
      </c>
      <c r="AL30">
        <v>144.70684563507234</v>
      </c>
      <c r="AM30">
        <v>151.56581411239637</v>
      </c>
      <c r="AN30">
        <v>158.48950630259978</v>
      </c>
      <c r="AO30">
        <v>165.74833220967454</v>
      </c>
      <c r="AP30">
        <v>173.55217092008539</v>
      </c>
      <c r="AQ30">
        <v>181.20989756627139</v>
      </c>
      <c r="AR30">
        <v>188.81122466961176</v>
      </c>
      <c r="AS30">
        <v>196.7569161585993</v>
      </c>
    </row>
    <row r="31" spans="1:45" x14ac:dyDescent="0.3">
      <c r="B31" t="s">
        <v>95</v>
      </c>
      <c r="N31" s="43" t="s">
        <v>95</v>
      </c>
      <c r="O31">
        <v>331.2</v>
      </c>
      <c r="P31">
        <v>386.1</v>
      </c>
      <c r="Q31">
        <v>455.5</v>
      </c>
      <c r="R31">
        <v>572.9</v>
      </c>
      <c r="S31">
        <v>602.79999999999995</v>
      </c>
      <c r="T31">
        <v>559.5</v>
      </c>
      <c r="U31">
        <v>578.20000000000005</v>
      </c>
      <c r="V31">
        <v>500.7</v>
      </c>
      <c r="W31">
        <v>472.6</v>
      </c>
      <c r="X31">
        <v>423</v>
      </c>
      <c r="Y31">
        <v>329.6</v>
      </c>
      <c r="Z31">
        <v>293.39999999999998</v>
      </c>
      <c r="AA31">
        <v>273</v>
      </c>
      <c r="AB31">
        <v>282.39999999999998</v>
      </c>
      <c r="AC31">
        <v>247.5</v>
      </c>
      <c r="AD31">
        <v>255.6</v>
      </c>
      <c r="AE31">
        <v>217.9</v>
      </c>
      <c r="AF31">
        <v>179.9</v>
      </c>
      <c r="AG31">
        <v>164</v>
      </c>
      <c r="AH31">
        <v>163.6</v>
      </c>
      <c r="AI31">
        <v>186.1</v>
      </c>
      <c r="AJ31">
        <v>200.5</v>
      </c>
      <c r="AK31">
        <v>214.8</v>
      </c>
      <c r="AL31">
        <v>245.3</v>
      </c>
      <c r="AM31">
        <v>247.7</v>
      </c>
      <c r="AN31">
        <v>277.7</v>
      </c>
      <c r="AO31">
        <v>284.8</v>
      </c>
      <c r="AP31">
        <v>287.39999999999998</v>
      </c>
      <c r="AQ31">
        <v>293</v>
      </c>
      <c r="AR31">
        <v>306.39999999999998</v>
      </c>
      <c r="AS31">
        <v>293.39999999999998</v>
      </c>
    </row>
    <row r="32" spans="1:45" x14ac:dyDescent="0.3">
      <c r="B32" t="s">
        <v>96</v>
      </c>
      <c r="C32">
        <v>78288576</v>
      </c>
      <c r="D32">
        <v>78407907</v>
      </c>
      <c r="E32">
        <v>78333366</v>
      </c>
      <c r="F32">
        <v>78128282</v>
      </c>
      <c r="G32">
        <v>77858685</v>
      </c>
      <c r="H32">
        <v>77684873</v>
      </c>
      <c r="I32">
        <v>77720436</v>
      </c>
      <c r="J32">
        <v>77839920</v>
      </c>
      <c r="K32">
        <v>78144619</v>
      </c>
      <c r="L32">
        <v>78751283</v>
      </c>
      <c r="M32">
        <v>79433029</v>
      </c>
      <c r="N32" s="43" t="s">
        <v>96</v>
      </c>
      <c r="O32">
        <v>80013896</v>
      </c>
      <c r="P32">
        <v>80624598</v>
      </c>
      <c r="Q32">
        <v>81156363</v>
      </c>
      <c r="R32">
        <v>81438348</v>
      </c>
      <c r="S32">
        <v>81678051</v>
      </c>
      <c r="T32">
        <v>81914831</v>
      </c>
      <c r="U32">
        <v>82034771</v>
      </c>
      <c r="V32">
        <v>82047195</v>
      </c>
      <c r="W32">
        <v>82100243</v>
      </c>
      <c r="X32">
        <v>82211508</v>
      </c>
      <c r="Y32">
        <v>82349925</v>
      </c>
      <c r="Z32">
        <v>82488495</v>
      </c>
      <c r="AA32">
        <v>82534176</v>
      </c>
      <c r="AB32">
        <v>82516260</v>
      </c>
      <c r="AC32">
        <v>82469422</v>
      </c>
      <c r="AD32">
        <v>82376451</v>
      </c>
      <c r="AE32">
        <v>82266372</v>
      </c>
      <c r="AF32">
        <v>82110097</v>
      </c>
      <c r="AG32">
        <v>81902307</v>
      </c>
      <c r="AH32">
        <v>81776930</v>
      </c>
      <c r="AI32">
        <v>80274983</v>
      </c>
      <c r="AJ32">
        <v>80425823</v>
      </c>
      <c r="AK32">
        <v>80645605</v>
      </c>
      <c r="AL32">
        <v>80982500</v>
      </c>
      <c r="AM32">
        <v>81686611</v>
      </c>
      <c r="AN32">
        <v>82348669</v>
      </c>
      <c r="AO32">
        <v>82657002</v>
      </c>
      <c r="AP32">
        <v>82905782</v>
      </c>
      <c r="AQ32">
        <v>83092962</v>
      </c>
      <c r="AR32">
        <v>83160871</v>
      </c>
      <c r="AS32">
        <v>83196078</v>
      </c>
    </row>
    <row r="33" spans="2:45" x14ac:dyDescent="0.3">
      <c r="B33" t="s">
        <v>97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 s="43" t="s">
        <v>97</v>
      </c>
      <c r="O33">
        <v>4.1392810068891039</v>
      </c>
      <c r="P33">
        <v>4.7888610867864418</v>
      </c>
      <c r="Q33">
        <v>5.6126221427640868</v>
      </c>
      <c r="R33">
        <v>7.0347694184562783</v>
      </c>
      <c r="S33">
        <v>7.3801956905166595</v>
      </c>
      <c r="T33">
        <v>6.8302649614207223</v>
      </c>
      <c r="U33">
        <v>7.048230804471924</v>
      </c>
      <c r="V33">
        <v>6.1025852254912545</v>
      </c>
      <c r="W33">
        <v>5.7563776029262179</v>
      </c>
      <c r="X33">
        <v>5.1452650643508449</v>
      </c>
      <c r="Y33">
        <v>4.0024323033688249</v>
      </c>
      <c r="Z33">
        <v>3.5568596566102948</v>
      </c>
      <c r="AA33">
        <v>3.3077206707679494</v>
      </c>
      <c r="AB33">
        <v>3.42235578781685</v>
      </c>
      <c r="AC33">
        <v>3.0011123395529555</v>
      </c>
      <c r="AD33">
        <v>3.1028285013152606</v>
      </c>
      <c r="AE33">
        <v>2.6487128908516837</v>
      </c>
      <c r="AF33">
        <v>2.1909607535843003</v>
      </c>
      <c r="AG33">
        <v>2.0023855982469456</v>
      </c>
      <c r="AH33">
        <v>2.0005642178056822</v>
      </c>
      <c r="AI33">
        <v>2.3182814003211938</v>
      </c>
      <c r="AJ33">
        <v>2.4929803951151359</v>
      </c>
      <c r="AK33">
        <v>2.66350534539359</v>
      </c>
      <c r="AL33">
        <v>3.0290494860000616</v>
      </c>
      <c r="AM33">
        <v>3.0323206822719087</v>
      </c>
      <c r="AN33">
        <v>3.3722463686692983</v>
      </c>
      <c r="AO33">
        <v>3.4455641156692329</v>
      </c>
      <c r="AP33">
        <v>3.4665857201612305</v>
      </c>
      <c r="AQ33">
        <v>3.5261710853441475</v>
      </c>
      <c r="AR33">
        <v>3.6844250945856496</v>
      </c>
      <c r="AS33">
        <v>3.5266085499847724</v>
      </c>
    </row>
    <row r="34" spans="2:45" x14ac:dyDescent="0.3">
      <c r="B34" t="s">
        <v>98</v>
      </c>
      <c r="N34" s="43" t="s">
        <v>98</v>
      </c>
      <c r="O34">
        <v>4.1392810068891039</v>
      </c>
      <c r="P34">
        <v>8.9281420936755467</v>
      </c>
      <c r="Q34">
        <v>14.540764236439633</v>
      </c>
      <c r="R34">
        <v>21.575533654895914</v>
      </c>
      <c r="S34">
        <v>28.955729345412571</v>
      </c>
      <c r="T34">
        <v>35.785994306833295</v>
      </c>
      <c r="U34">
        <v>42.834225111305216</v>
      </c>
      <c r="V34">
        <v>48.936810336796469</v>
      </c>
      <c r="W34">
        <v>54.693187939722691</v>
      </c>
      <c r="X34">
        <v>59.838453004073536</v>
      </c>
      <c r="Y34">
        <v>63.840885307442363</v>
      </c>
      <c r="Z34">
        <v>67.397744964052663</v>
      </c>
      <c r="AA34">
        <v>70.705465634820612</v>
      </c>
      <c r="AB34">
        <v>74.127821422637467</v>
      </c>
      <c r="AC34">
        <v>77.128933762190428</v>
      </c>
      <c r="AD34">
        <v>80.231762263505686</v>
      </c>
      <c r="AE34">
        <v>82.88047515435737</v>
      </c>
      <c r="AF34">
        <v>85.071435907941677</v>
      </c>
      <c r="AG34">
        <v>87.073821506188622</v>
      </c>
      <c r="AH34">
        <v>89.074385723994311</v>
      </c>
      <c r="AI34">
        <v>91.392667124315508</v>
      </c>
      <c r="AJ34">
        <v>93.885647519430648</v>
      </c>
      <c r="AK34">
        <v>96.549152864824237</v>
      </c>
      <c r="AL34">
        <v>99.578202350824299</v>
      </c>
      <c r="AM34">
        <v>102.6105230330962</v>
      </c>
      <c r="AN34">
        <v>105.98276940176549</v>
      </c>
      <c r="AO34">
        <v>109.42833351743472</v>
      </c>
      <c r="AP34">
        <v>112.89491923759596</v>
      </c>
      <c r="AQ34">
        <v>116.4210903229401</v>
      </c>
      <c r="AR34">
        <v>120.10551541752575</v>
      </c>
      <c r="AS34">
        <v>123.63212396751052</v>
      </c>
    </row>
    <row r="35" spans="2:45" x14ac:dyDescent="0.3">
      <c r="B35" t="s">
        <v>99</v>
      </c>
      <c r="C35">
        <v>30.3</v>
      </c>
      <c r="D35">
        <v>21.9</v>
      </c>
      <c r="E35">
        <v>20.8</v>
      </c>
      <c r="F35">
        <v>22.2</v>
      </c>
      <c r="G35">
        <v>26.9</v>
      </c>
      <c r="H35">
        <v>22.6</v>
      </c>
      <c r="I35">
        <v>28.5</v>
      </c>
      <c r="J35">
        <v>27.9</v>
      </c>
      <c r="K35">
        <v>25.9</v>
      </c>
      <c r="L35">
        <v>26.8</v>
      </c>
      <c r="M35">
        <v>27.2</v>
      </c>
      <c r="N35" s="43" t="s">
        <v>99</v>
      </c>
      <c r="O35">
        <v>20.399999999999999</v>
      </c>
      <c r="P35">
        <v>16.399999999999999</v>
      </c>
      <c r="Q35">
        <v>14.1</v>
      </c>
      <c r="R35">
        <v>13.8</v>
      </c>
      <c r="S35">
        <v>13.5</v>
      </c>
      <c r="T35">
        <v>14.2</v>
      </c>
      <c r="U35">
        <v>17.7</v>
      </c>
      <c r="V35">
        <v>18.100000000000001</v>
      </c>
      <c r="W35">
        <v>17.2</v>
      </c>
      <c r="X35">
        <v>16.3</v>
      </c>
      <c r="Y35">
        <v>17.399999999999999</v>
      </c>
      <c r="Z35">
        <v>18.8</v>
      </c>
      <c r="AA35">
        <v>23.7</v>
      </c>
      <c r="AB35">
        <v>26.3</v>
      </c>
      <c r="AC35">
        <v>27.3</v>
      </c>
      <c r="AD35">
        <v>29.1</v>
      </c>
      <c r="AE35">
        <v>31.3</v>
      </c>
      <c r="AF35">
        <v>26.8</v>
      </c>
      <c r="AG35">
        <v>19</v>
      </c>
      <c r="AH35">
        <v>12.3</v>
      </c>
      <c r="AI35">
        <v>13.4</v>
      </c>
      <c r="AJ35">
        <v>17.600000000000001</v>
      </c>
      <c r="AK35">
        <v>16.600000000000001</v>
      </c>
      <c r="AL35">
        <v>15.7</v>
      </c>
      <c r="AM35">
        <v>15</v>
      </c>
      <c r="AN35">
        <v>20.9</v>
      </c>
      <c r="AO35">
        <v>23.4</v>
      </c>
      <c r="AP35">
        <v>28.84</v>
      </c>
      <c r="AQ35">
        <v>34.200000000000003</v>
      </c>
      <c r="AR35">
        <v>37.950000000000003</v>
      </c>
      <c r="AS35">
        <v>35.840000000000003</v>
      </c>
    </row>
    <row r="36" spans="2:45" x14ac:dyDescent="0.3">
      <c r="B36" t="s">
        <v>100</v>
      </c>
      <c r="C36">
        <v>5123027</v>
      </c>
      <c r="D36">
        <v>5121572</v>
      </c>
      <c r="E36">
        <v>5117810</v>
      </c>
      <c r="F36">
        <v>5114297</v>
      </c>
      <c r="G36">
        <v>5111619</v>
      </c>
      <c r="H36">
        <v>5113691</v>
      </c>
      <c r="I36">
        <v>5120534</v>
      </c>
      <c r="J36">
        <v>5127024</v>
      </c>
      <c r="K36">
        <v>5129516</v>
      </c>
      <c r="L36">
        <v>5132594</v>
      </c>
      <c r="M36">
        <v>5140939</v>
      </c>
      <c r="N36" s="43" t="s">
        <v>100</v>
      </c>
      <c r="O36">
        <v>5154298</v>
      </c>
      <c r="P36">
        <v>5171370</v>
      </c>
      <c r="Q36">
        <v>5188628</v>
      </c>
      <c r="R36">
        <v>5206180</v>
      </c>
      <c r="S36">
        <v>5233373</v>
      </c>
      <c r="T36">
        <v>5263074</v>
      </c>
      <c r="U36">
        <v>5284991</v>
      </c>
      <c r="V36">
        <v>5304219</v>
      </c>
      <c r="W36">
        <v>5321799</v>
      </c>
      <c r="X36">
        <v>5339616</v>
      </c>
      <c r="Y36">
        <v>5358783</v>
      </c>
      <c r="Z36">
        <v>5375931</v>
      </c>
      <c r="AA36">
        <v>5390574</v>
      </c>
      <c r="AB36">
        <v>5404523</v>
      </c>
      <c r="AC36">
        <v>5419432</v>
      </c>
      <c r="AD36">
        <v>5437272</v>
      </c>
      <c r="AE36">
        <v>5461438</v>
      </c>
      <c r="AF36">
        <v>5493621</v>
      </c>
      <c r="AG36">
        <v>5523095</v>
      </c>
      <c r="AH36">
        <v>5547683</v>
      </c>
      <c r="AI36">
        <v>5570572</v>
      </c>
      <c r="AJ36">
        <v>5591572</v>
      </c>
      <c r="AK36">
        <v>5614932</v>
      </c>
      <c r="AL36">
        <v>5643475</v>
      </c>
      <c r="AM36">
        <v>5683483</v>
      </c>
      <c r="AN36">
        <v>5728010</v>
      </c>
      <c r="AO36">
        <v>5764980</v>
      </c>
      <c r="AP36">
        <v>5793636</v>
      </c>
      <c r="AQ36">
        <v>5814422</v>
      </c>
      <c r="AR36">
        <v>5831404</v>
      </c>
      <c r="AS36">
        <v>5856733</v>
      </c>
    </row>
    <row r="37" spans="2:45" x14ac:dyDescent="0.3">
      <c r="B37" t="s">
        <v>101</v>
      </c>
      <c r="C37">
        <v>5.9144720494348357</v>
      </c>
      <c r="D37">
        <v>4.2760308748954419</v>
      </c>
      <c r="E37">
        <v>4.0642384144780674</v>
      </c>
      <c r="F37">
        <v>4.3407725441052802</v>
      </c>
      <c r="G37">
        <v>5.2625205438824763</v>
      </c>
      <c r="H37">
        <v>4.4195083355642728</v>
      </c>
      <c r="I37">
        <v>5.5658257517672967</v>
      </c>
      <c r="J37">
        <v>5.4417533446303352</v>
      </c>
      <c r="K37">
        <v>5.0492093211133371</v>
      </c>
      <c r="L37">
        <v>5.2215312569044032</v>
      </c>
      <c r="M37">
        <v>5.2908622335336011</v>
      </c>
      <c r="N37" s="43" t="s">
        <v>101</v>
      </c>
      <c r="O37">
        <v>3.9578619629676051</v>
      </c>
      <c r="P37">
        <v>3.1713066363458813</v>
      </c>
      <c r="Q37">
        <v>2.7174813842888721</v>
      </c>
      <c r="R37">
        <v>2.6506959037144315</v>
      </c>
      <c r="S37">
        <v>2.5795982820257608</v>
      </c>
      <c r="T37">
        <v>2.6980430068055288</v>
      </c>
      <c r="U37">
        <v>3.3491069332000754</v>
      </c>
      <c r="V37">
        <v>3.4123779579990945</v>
      </c>
      <c r="W37">
        <v>3.2319897839057807</v>
      </c>
      <c r="X37">
        <v>3.0526539736190768</v>
      </c>
      <c r="Y37">
        <v>3.2470058966746738</v>
      </c>
      <c r="Z37">
        <v>3.497068693776018</v>
      </c>
      <c r="AA37">
        <v>4.3965633344426776</v>
      </c>
      <c r="AB37">
        <v>4.866294398229039</v>
      </c>
      <c r="AC37">
        <v>5.0374282766164429</v>
      </c>
      <c r="AD37">
        <v>5.3519485506702624</v>
      </c>
      <c r="AE37">
        <v>5.7310913352856883</v>
      </c>
      <c r="AF37">
        <v>4.8783853127108694</v>
      </c>
      <c r="AG37">
        <v>3.4401001612320625</v>
      </c>
      <c r="AH37">
        <v>2.2171418229916888</v>
      </c>
      <c r="AI37">
        <v>2.4054980350312318</v>
      </c>
      <c r="AJ37">
        <v>3.1475942722368591</v>
      </c>
      <c r="AK37">
        <v>2.9564026777172012</v>
      </c>
      <c r="AL37">
        <v>2.7819738724810508</v>
      </c>
      <c r="AM37">
        <v>2.6392266854673445</v>
      </c>
      <c r="AN37">
        <v>3.6487366467586471</v>
      </c>
      <c r="AO37">
        <v>4.0589906643214722</v>
      </c>
      <c r="AP37">
        <v>4.9778757243292464</v>
      </c>
      <c r="AQ37">
        <v>5.8819260108743405</v>
      </c>
      <c r="AR37">
        <v>6.5078667161458883</v>
      </c>
      <c r="AS37">
        <v>6.1194526026711475</v>
      </c>
    </row>
    <row r="38" spans="2:45" x14ac:dyDescent="0.3">
      <c r="B38" t="s">
        <v>102</v>
      </c>
      <c r="N38" s="43" t="s">
        <v>102</v>
      </c>
      <c r="O38">
        <v>3.9578619629676051</v>
      </c>
      <c r="P38">
        <v>7.1291685993134859</v>
      </c>
      <c r="Q38">
        <v>9.846649983602358</v>
      </c>
      <c r="R38">
        <v>12.49734588731679</v>
      </c>
      <c r="S38">
        <v>15.07694416934255</v>
      </c>
      <c r="T38">
        <v>17.77498717614808</v>
      </c>
      <c r="U38">
        <v>21.124094109348157</v>
      </c>
      <c r="V38">
        <v>24.536472067347251</v>
      </c>
      <c r="W38">
        <v>27.768461851253033</v>
      </c>
      <c r="X38">
        <v>30.821115824872109</v>
      </c>
      <c r="Y38">
        <v>34.068121721546781</v>
      </c>
      <c r="Z38">
        <v>37.565190415322796</v>
      </c>
      <c r="AA38">
        <v>41.961753749765471</v>
      </c>
      <c r="AB38">
        <v>46.828048147994508</v>
      </c>
      <c r="AC38">
        <v>51.865476424610954</v>
      </c>
      <c r="AD38">
        <v>57.217424975281219</v>
      </c>
      <c r="AE38">
        <v>62.948516310566909</v>
      </c>
      <c r="AF38">
        <v>67.826901623277777</v>
      </c>
      <c r="AG38">
        <v>71.267001784509844</v>
      </c>
      <c r="AH38">
        <v>73.484143607501537</v>
      </c>
      <c r="AI38">
        <v>75.889641642532766</v>
      </c>
      <c r="AJ38">
        <v>79.037235914769624</v>
      </c>
      <c r="AK38">
        <v>81.993638592486832</v>
      </c>
      <c r="AL38">
        <v>84.775612464967878</v>
      </c>
      <c r="AM38">
        <v>87.414839150435228</v>
      </c>
      <c r="AN38">
        <v>91.063575797193877</v>
      </c>
      <c r="AO38">
        <v>95.122566461515348</v>
      </c>
      <c r="AP38">
        <v>100.1004421858446</v>
      </c>
      <c r="AQ38">
        <v>105.98236819671894</v>
      </c>
      <c r="AR38">
        <v>112.49023491286482</v>
      </c>
      <c r="AS38">
        <v>118.60968751553597</v>
      </c>
    </row>
    <row r="39" spans="2:45" x14ac:dyDescent="0.3">
      <c r="B39" t="s">
        <v>103</v>
      </c>
      <c r="C39">
        <v>263</v>
      </c>
      <c r="D39">
        <v>235</v>
      </c>
      <c r="E39">
        <v>243</v>
      </c>
      <c r="F39">
        <v>230</v>
      </c>
      <c r="G39">
        <v>202</v>
      </c>
      <c r="H39">
        <v>191</v>
      </c>
      <c r="I39">
        <v>195</v>
      </c>
      <c r="J39">
        <v>201</v>
      </c>
      <c r="K39">
        <v>239</v>
      </c>
      <c r="L39">
        <v>237</v>
      </c>
      <c r="M39">
        <v>281</v>
      </c>
      <c r="N39" s="43" t="s">
        <v>103</v>
      </c>
      <c r="O39">
        <v>273</v>
      </c>
      <c r="P39">
        <v>222</v>
      </c>
      <c r="Q39">
        <v>224</v>
      </c>
      <c r="R39">
        <v>230</v>
      </c>
      <c r="S39">
        <v>221</v>
      </c>
      <c r="T39">
        <v>274</v>
      </c>
      <c r="U39">
        <v>299</v>
      </c>
      <c r="V39">
        <v>299</v>
      </c>
      <c r="W39">
        <v>356</v>
      </c>
      <c r="X39">
        <v>416</v>
      </c>
      <c r="Y39">
        <v>505</v>
      </c>
      <c r="Z39">
        <v>520</v>
      </c>
      <c r="AA39">
        <v>506</v>
      </c>
      <c r="AB39">
        <v>565</v>
      </c>
      <c r="AC39">
        <v>591</v>
      </c>
      <c r="AD39">
        <v>658</v>
      </c>
      <c r="AE39">
        <v>647</v>
      </c>
      <c r="AF39">
        <v>632</v>
      </c>
      <c r="AG39">
        <v>424</v>
      </c>
      <c r="AH39">
        <v>277</v>
      </c>
      <c r="AI39">
        <v>179</v>
      </c>
      <c r="AJ39">
        <v>133</v>
      </c>
      <c r="AK39">
        <v>60</v>
      </c>
      <c r="AL39">
        <v>50</v>
      </c>
      <c r="AM39">
        <v>49</v>
      </c>
      <c r="AN39">
        <v>45</v>
      </c>
      <c r="AO39">
        <v>54</v>
      </c>
      <c r="AP39">
        <v>64</v>
      </c>
      <c r="AQ39">
        <v>78</v>
      </c>
      <c r="AR39">
        <v>87</v>
      </c>
      <c r="AS39">
        <v>94</v>
      </c>
    </row>
    <row r="40" spans="2:45" x14ac:dyDescent="0.3">
      <c r="B40" t="s">
        <v>104</v>
      </c>
      <c r="C40">
        <v>37491165</v>
      </c>
      <c r="D40">
        <v>37758631</v>
      </c>
      <c r="E40">
        <v>37986012</v>
      </c>
      <c r="F40">
        <v>38171525</v>
      </c>
      <c r="G40">
        <v>38330364</v>
      </c>
      <c r="H40">
        <v>38469512</v>
      </c>
      <c r="I40">
        <v>38584624</v>
      </c>
      <c r="J40">
        <v>38684815</v>
      </c>
      <c r="K40">
        <v>38766939</v>
      </c>
      <c r="L40">
        <v>38827764</v>
      </c>
      <c r="M40">
        <v>38867322</v>
      </c>
      <c r="N40" s="43" t="s">
        <v>104</v>
      </c>
      <c r="O40">
        <v>38966376</v>
      </c>
      <c r="P40">
        <v>39157685</v>
      </c>
      <c r="Q40">
        <v>39361262</v>
      </c>
      <c r="R40">
        <v>39549108</v>
      </c>
      <c r="S40">
        <v>39724050</v>
      </c>
      <c r="T40">
        <v>39889852</v>
      </c>
      <c r="U40">
        <v>40057389</v>
      </c>
      <c r="V40">
        <v>40223509</v>
      </c>
      <c r="W40">
        <v>40386875</v>
      </c>
      <c r="X40">
        <v>40567864</v>
      </c>
      <c r="Y40">
        <v>40850412</v>
      </c>
      <c r="Z40">
        <v>41431558</v>
      </c>
      <c r="AA40">
        <v>42187645</v>
      </c>
      <c r="AB40">
        <v>42921895</v>
      </c>
      <c r="AC40">
        <v>43653155</v>
      </c>
      <c r="AD40">
        <v>44397319</v>
      </c>
      <c r="AE40">
        <v>45226803</v>
      </c>
      <c r="AF40">
        <v>45954106</v>
      </c>
      <c r="AG40">
        <v>46362946</v>
      </c>
      <c r="AH40">
        <v>46576897</v>
      </c>
      <c r="AI40">
        <v>46742697</v>
      </c>
      <c r="AJ40">
        <v>46773055</v>
      </c>
      <c r="AK40">
        <v>46620045</v>
      </c>
      <c r="AL40">
        <v>46480882</v>
      </c>
      <c r="AM40">
        <v>46444832</v>
      </c>
      <c r="AN40">
        <v>46484062</v>
      </c>
      <c r="AO40">
        <v>46593236</v>
      </c>
      <c r="AP40">
        <v>46797754</v>
      </c>
      <c r="AQ40">
        <v>47134837</v>
      </c>
      <c r="AR40">
        <v>47365655</v>
      </c>
      <c r="AS40">
        <v>47415750</v>
      </c>
    </row>
    <row r="41" spans="2:45" x14ac:dyDescent="0.3">
      <c r="B41" t="s">
        <v>105</v>
      </c>
      <c r="C41">
        <v>7.0149860640500235</v>
      </c>
      <c r="D41">
        <v>6.2237425927862686</v>
      </c>
      <c r="E41">
        <v>6.3970916452087678</v>
      </c>
      <c r="F41">
        <v>6.0254338803597705</v>
      </c>
      <c r="G41">
        <v>5.2699734341160962</v>
      </c>
      <c r="H41">
        <v>4.9649707019938276</v>
      </c>
      <c r="I41">
        <v>5.0538266227500364</v>
      </c>
      <c r="J41">
        <v>5.1958371779728036</v>
      </c>
      <c r="K41">
        <v>6.165046974691502</v>
      </c>
      <c r="L41">
        <v>6.1038796877409673</v>
      </c>
      <c r="M41">
        <v>7.2297237252414766</v>
      </c>
      <c r="N41" s="43" t="s">
        <v>105</v>
      </c>
      <c r="O41">
        <v>7.0060402845776579</v>
      </c>
      <c r="P41">
        <v>5.6693852049731746</v>
      </c>
      <c r="Q41">
        <v>5.6908744440155399</v>
      </c>
      <c r="R41">
        <v>5.8155546769853821</v>
      </c>
      <c r="S41">
        <v>5.5633803703298126</v>
      </c>
      <c r="T41">
        <v>6.8689149310456203</v>
      </c>
      <c r="U41">
        <v>7.4642907953885853</v>
      </c>
      <c r="V41">
        <v>7.4334638482187128</v>
      </c>
      <c r="W41">
        <v>8.8147448892740528</v>
      </c>
      <c r="X41">
        <v>10.254422071618066</v>
      </c>
      <c r="Y41">
        <v>12.362176420644179</v>
      </c>
      <c r="Z41">
        <v>12.550819353691697</v>
      </c>
      <c r="AA41">
        <v>11.994032850138945</v>
      </c>
      <c r="AB41">
        <v>13.163444903818903</v>
      </c>
      <c r="AC41">
        <v>13.538540341471309</v>
      </c>
      <c r="AD41">
        <v>14.820714737302042</v>
      </c>
      <c r="AE41">
        <v>14.305676215937703</v>
      </c>
      <c r="AF41">
        <v>13.752851595023957</v>
      </c>
      <c r="AG41">
        <v>9.1452342135463081</v>
      </c>
      <c r="AH41">
        <v>5.9471544444019102</v>
      </c>
      <c r="AI41">
        <v>3.8294752226214075</v>
      </c>
      <c r="AJ41">
        <v>2.843517490999893</v>
      </c>
      <c r="AK41">
        <v>1.2870000447232517</v>
      </c>
      <c r="AL41">
        <v>1.0757110848283817</v>
      </c>
      <c r="AM41">
        <v>1.0550151198738322</v>
      </c>
      <c r="AN41">
        <v>0.96807374536244273</v>
      </c>
      <c r="AO41">
        <v>1.1589665074990714</v>
      </c>
      <c r="AP41">
        <v>1.3675870000085901</v>
      </c>
      <c r="AQ41">
        <v>1.6548269807318947</v>
      </c>
      <c r="AR41">
        <v>1.8367739240595322</v>
      </c>
      <c r="AS41">
        <v>1.9824636328646073</v>
      </c>
    </row>
    <row r="42" spans="2:45" x14ac:dyDescent="0.3">
      <c r="B42" t="s">
        <v>106</v>
      </c>
      <c r="N42" s="43" t="s">
        <v>106</v>
      </c>
      <c r="O42">
        <v>7.0060402845776579</v>
      </c>
      <c r="P42">
        <v>12.675425489550832</v>
      </c>
      <c r="Q42">
        <v>18.366299933566374</v>
      </c>
      <c r="R42">
        <v>24.181854610551756</v>
      </c>
      <c r="S42">
        <v>29.74523498088157</v>
      </c>
      <c r="T42">
        <v>36.614149911927193</v>
      </c>
      <c r="U42">
        <v>44.078440707315778</v>
      </c>
      <c r="V42">
        <v>51.511904555534493</v>
      </c>
      <c r="W42">
        <v>60.326649444808545</v>
      </c>
      <c r="X42">
        <v>70.581071516426618</v>
      </c>
      <c r="Y42">
        <v>82.943247937070794</v>
      </c>
      <c r="Z42">
        <v>95.494067290762487</v>
      </c>
      <c r="AA42">
        <v>107.48810014090144</v>
      </c>
      <c r="AB42">
        <v>120.65154504472034</v>
      </c>
      <c r="AC42">
        <v>134.19008538619164</v>
      </c>
      <c r="AD42">
        <v>149.01080012349368</v>
      </c>
      <c r="AE42">
        <v>163.31647633943138</v>
      </c>
      <c r="AF42">
        <v>177.06932793445534</v>
      </c>
      <c r="AG42">
        <v>186.21456214800165</v>
      </c>
      <c r="AH42">
        <v>192.16171659240356</v>
      </c>
      <c r="AI42">
        <v>195.99119181502496</v>
      </c>
      <c r="AJ42">
        <v>198.83470930602485</v>
      </c>
      <c r="AK42">
        <v>200.12170935074809</v>
      </c>
      <c r="AL42">
        <v>201.19742043557648</v>
      </c>
      <c r="AM42">
        <v>202.25243555545032</v>
      </c>
      <c r="AN42">
        <v>203.22050930081275</v>
      </c>
      <c r="AO42">
        <v>204.37947580831181</v>
      </c>
      <c r="AP42">
        <v>205.74706280832041</v>
      </c>
      <c r="AQ42">
        <v>207.40188978905229</v>
      </c>
      <c r="AR42">
        <v>209.23866371311183</v>
      </c>
      <c r="AS42">
        <v>211.22112734597644</v>
      </c>
    </row>
    <row r="43" spans="2:45" x14ac:dyDescent="0.3">
      <c r="B43" t="s">
        <v>11</v>
      </c>
      <c r="C43">
        <v>49.6</v>
      </c>
      <c r="D43">
        <v>47</v>
      </c>
      <c r="E43">
        <v>48</v>
      </c>
      <c r="F43">
        <v>50.5</v>
      </c>
      <c r="G43">
        <v>50.3</v>
      </c>
      <c r="H43">
        <v>50.3</v>
      </c>
      <c r="I43">
        <v>41.9</v>
      </c>
      <c r="J43">
        <v>43.6</v>
      </c>
      <c r="K43">
        <v>46.5</v>
      </c>
      <c r="L43">
        <v>58.2</v>
      </c>
      <c r="M43">
        <v>64.31</v>
      </c>
      <c r="N43" s="43" t="s">
        <v>11</v>
      </c>
      <c r="O43">
        <v>51.2</v>
      </c>
      <c r="P43">
        <v>36.5</v>
      </c>
      <c r="Q43">
        <v>29.74</v>
      </c>
      <c r="R43">
        <v>25.97</v>
      </c>
      <c r="S43">
        <v>25.14</v>
      </c>
      <c r="T43">
        <v>21.7</v>
      </c>
      <c r="U43">
        <v>27.45</v>
      </c>
      <c r="V43">
        <v>30.9</v>
      </c>
      <c r="W43">
        <v>31</v>
      </c>
      <c r="X43">
        <v>35.36</v>
      </c>
      <c r="Y43">
        <v>32.590000000000003</v>
      </c>
      <c r="Z43">
        <v>29.55</v>
      </c>
      <c r="AA43">
        <v>30.35</v>
      </c>
      <c r="AB43">
        <v>33.229999999999997</v>
      </c>
      <c r="AC43">
        <v>33.72</v>
      </c>
      <c r="AD43">
        <v>33.78</v>
      </c>
      <c r="AE43">
        <v>35.72</v>
      </c>
      <c r="AF43">
        <v>31.29</v>
      </c>
      <c r="AG43">
        <v>22.37</v>
      </c>
      <c r="AH43">
        <v>25.43</v>
      </c>
      <c r="AI43">
        <v>33.700000000000003</v>
      </c>
      <c r="AJ43">
        <v>34.08</v>
      </c>
      <c r="AK43">
        <v>30.55</v>
      </c>
      <c r="AL43">
        <v>29.3</v>
      </c>
      <c r="AM43">
        <v>27.56</v>
      </c>
      <c r="AN43">
        <v>30.4</v>
      </c>
      <c r="AO43">
        <v>35.57</v>
      </c>
      <c r="AP43">
        <v>42.74</v>
      </c>
      <c r="AQ43">
        <v>42.93</v>
      </c>
      <c r="AR43">
        <v>39.04</v>
      </c>
      <c r="AS43">
        <v>37.53</v>
      </c>
    </row>
    <row r="44" spans="2:45" x14ac:dyDescent="0.3">
      <c r="B44" t="s">
        <v>107</v>
      </c>
      <c r="C44">
        <v>4779535</v>
      </c>
      <c r="D44">
        <v>4799964</v>
      </c>
      <c r="E44">
        <v>4826933</v>
      </c>
      <c r="F44">
        <v>4855787</v>
      </c>
      <c r="G44">
        <v>4881803</v>
      </c>
      <c r="H44">
        <v>4902206</v>
      </c>
      <c r="I44">
        <v>4918154</v>
      </c>
      <c r="J44">
        <v>4932123</v>
      </c>
      <c r="K44">
        <v>4946481</v>
      </c>
      <c r="L44">
        <v>4964371</v>
      </c>
      <c r="M44">
        <v>4986431</v>
      </c>
      <c r="N44" s="43" t="s">
        <v>107</v>
      </c>
      <c r="O44">
        <v>5013740</v>
      </c>
      <c r="P44">
        <v>5041992</v>
      </c>
      <c r="Q44">
        <v>5066447</v>
      </c>
      <c r="R44">
        <v>5088333</v>
      </c>
      <c r="S44">
        <v>5107790</v>
      </c>
      <c r="T44">
        <v>5124573</v>
      </c>
      <c r="U44">
        <v>5139835</v>
      </c>
      <c r="V44">
        <v>5153498</v>
      </c>
      <c r="W44">
        <v>5165474</v>
      </c>
      <c r="X44">
        <v>5176209</v>
      </c>
      <c r="Y44">
        <v>5188008</v>
      </c>
      <c r="Z44">
        <v>5200598</v>
      </c>
      <c r="AA44">
        <v>5213014</v>
      </c>
      <c r="AB44">
        <v>5228172</v>
      </c>
      <c r="AC44">
        <v>5246096</v>
      </c>
      <c r="AD44">
        <v>5266268</v>
      </c>
      <c r="AE44">
        <v>5288720</v>
      </c>
      <c r="AF44">
        <v>5313399</v>
      </c>
      <c r="AG44">
        <v>5338871</v>
      </c>
      <c r="AH44">
        <v>5363352</v>
      </c>
      <c r="AI44">
        <v>5388272</v>
      </c>
      <c r="AJ44">
        <v>5413971</v>
      </c>
      <c r="AK44">
        <v>5438972</v>
      </c>
      <c r="AL44">
        <v>5461512</v>
      </c>
      <c r="AM44">
        <v>5479531</v>
      </c>
      <c r="AN44">
        <v>5495303</v>
      </c>
      <c r="AO44">
        <v>5508214</v>
      </c>
      <c r="AP44">
        <v>5515525</v>
      </c>
      <c r="AQ44">
        <v>5521606</v>
      </c>
      <c r="AR44">
        <v>5529543</v>
      </c>
      <c r="AS44">
        <v>5541017</v>
      </c>
    </row>
    <row r="45" spans="2:45" x14ac:dyDescent="0.3">
      <c r="B45" s="20" t="s">
        <v>108</v>
      </c>
      <c r="C45" s="20">
        <v>10.377578571974052</v>
      </c>
      <c r="D45" s="20">
        <v>9.7917401047174515</v>
      </c>
      <c r="E45" s="20">
        <v>9.9442026645076691</v>
      </c>
      <c r="F45" s="20">
        <v>10.399961942317486</v>
      </c>
      <c r="G45" s="20">
        <v>10.303570217806822</v>
      </c>
      <c r="H45" s="20">
        <v>10.260686719407548</v>
      </c>
      <c r="I45" s="20">
        <v>8.5194566904574351</v>
      </c>
      <c r="J45" s="20">
        <v>8.8400066259499219</v>
      </c>
      <c r="K45" s="20">
        <v>9.4006223818508552</v>
      </c>
      <c r="L45" s="20">
        <v>11.723539598470783</v>
      </c>
      <c r="M45" s="20">
        <v>12.89699987826965</v>
      </c>
      <c r="N45" s="20" t="s">
        <v>108</v>
      </c>
      <c r="O45" s="20">
        <v>10.211937595487601</v>
      </c>
      <c r="P45" s="20">
        <v>7.2392022835419017</v>
      </c>
      <c r="Q45" s="20">
        <v>5.8699913371244188</v>
      </c>
      <c r="R45" s="20">
        <v>5.103832630450877</v>
      </c>
      <c r="S45" s="20">
        <v>4.9218938131755614</v>
      </c>
      <c r="T45" s="20">
        <v>4.234499147538731</v>
      </c>
      <c r="U45" s="20">
        <v>5.3406383667958215</v>
      </c>
      <c r="V45" s="20">
        <v>5.9959274263810718</v>
      </c>
      <c r="W45" s="20">
        <v>6.0013853520509439</v>
      </c>
      <c r="X45" s="20">
        <v>6.8312543021350187</v>
      </c>
      <c r="Y45" s="20">
        <v>6.2817944768011165</v>
      </c>
      <c r="Z45" s="20">
        <v>5.6820388732218872</v>
      </c>
      <c r="AA45" s="20">
        <v>5.8219678673412343</v>
      </c>
      <c r="AB45" s="20">
        <v>6.3559500337785373</v>
      </c>
      <c r="AC45" s="20">
        <v>6.4276368560544839</v>
      </c>
      <c r="AD45" s="20">
        <v>6.4144095970808932</v>
      </c>
      <c r="AE45" s="20">
        <v>6.7539971864647779</v>
      </c>
      <c r="AF45" s="20">
        <v>5.8888858148992762</v>
      </c>
      <c r="AG45" s="20">
        <v>4.1900244452431981</v>
      </c>
      <c r="AH45" s="20">
        <v>4.7414378172456333</v>
      </c>
      <c r="AI45" s="20">
        <v>6.2543242063503843</v>
      </c>
      <c r="AJ45" s="20">
        <v>6.2948249999861474</v>
      </c>
      <c r="AK45" s="20">
        <v>5.6168702468039919</v>
      </c>
      <c r="AL45" s="20">
        <v>5.3648147252995146</v>
      </c>
      <c r="AM45" s="20">
        <v>5.0296275356412803</v>
      </c>
      <c r="AN45" s="20">
        <v>5.5319970527557807</v>
      </c>
      <c r="AO45" s="20">
        <v>6.4576285525580523</v>
      </c>
      <c r="AP45" s="20">
        <v>7.7490356765675079</v>
      </c>
      <c r="AQ45" s="20">
        <v>7.7749118644104636</v>
      </c>
      <c r="AR45" s="20">
        <v>7.0602579634519529</v>
      </c>
      <c r="AS45" s="20">
        <v>6.7731248613747264</v>
      </c>
    </row>
    <row r="46" spans="2:45" x14ac:dyDescent="0.3">
      <c r="B46" t="s">
        <v>109</v>
      </c>
      <c r="N46" s="43" t="s">
        <v>109</v>
      </c>
      <c r="O46">
        <v>10.211937595487601</v>
      </c>
      <c r="P46">
        <v>17.451139879029505</v>
      </c>
      <c r="Q46">
        <v>23.321131216153923</v>
      </c>
      <c r="R46">
        <v>28.4249638466048</v>
      </c>
      <c r="S46">
        <v>33.346857659780362</v>
      </c>
      <c r="T46">
        <v>37.581356807319096</v>
      </c>
      <c r="U46">
        <v>42.921995174114919</v>
      </c>
      <c r="V46">
        <v>48.917922600495992</v>
      </c>
      <c r="W46">
        <v>54.919307952546937</v>
      </c>
      <c r="X46">
        <v>61.750562254681952</v>
      </c>
      <c r="Y46">
        <v>68.032356731483063</v>
      </c>
      <c r="Z46">
        <v>73.714395604704947</v>
      </c>
      <c r="AA46">
        <v>79.536363472046176</v>
      </c>
      <c r="AB46">
        <v>85.892313505824717</v>
      </c>
      <c r="AC46">
        <v>92.319950361879194</v>
      </c>
      <c r="AD46">
        <v>98.734359958960084</v>
      </c>
      <c r="AE46">
        <v>105.48835714542486</v>
      </c>
      <c r="AF46">
        <v>111.37724296032414</v>
      </c>
      <c r="AG46">
        <v>115.56726740556734</v>
      </c>
      <c r="AH46">
        <v>120.30870522281297</v>
      </c>
      <c r="AI46">
        <v>126.56302942916336</v>
      </c>
      <c r="AJ46">
        <v>132.85785442914951</v>
      </c>
      <c r="AK46">
        <v>138.4747246759535</v>
      </c>
      <c r="AL46">
        <v>143.83953940125301</v>
      </c>
      <c r="AM46">
        <v>148.86916693689429</v>
      </c>
      <c r="AN46">
        <v>154.40116398965006</v>
      </c>
      <c r="AO46">
        <v>160.85879254220811</v>
      </c>
      <c r="AP46">
        <v>168.60782821877561</v>
      </c>
      <c r="AQ46">
        <v>176.38274008318606</v>
      </c>
      <c r="AR46">
        <v>183.44299804663802</v>
      </c>
      <c r="AS46">
        <v>190.21612290801275</v>
      </c>
    </row>
    <row r="47" spans="2:45" x14ac:dyDescent="0.3">
      <c r="B47" t="s">
        <v>110</v>
      </c>
      <c r="G47">
        <v>284</v>
      </c>
      <c r="H47">
        <v>344</v>
      </c>
      <c r="I47">
        <v>321</v>
      </c>
      <c r="J47">
        <v>321</v>
      </c>
      <c r="K47">
        <v>339</v>
      </c>
      <c r="L47">
        <v>346</v>
      </c>
      <c r="M47">
        <v>321</v>
      </c>
      <c r="N47" s="43" t="s">
        <v>110</v>
      </c>
      <c r="O47">
        <v>317</v>
      </c>
      <c r="P47">
        <v>293</v>
      </c>
      <c r="Q47">
        <v>274</v>
      </c>
      <c r="R47">
        <v>326</v>
      </c>
      <c r="S47">
        <v>309</v>
      </c>
      <c r="T47">
        <v>295</v>
      </c>
      <c r="U47">
        <v>293</v>
      </c>
      <c r="V47">
        <v>285</v>
      </c>
      <c r="W47">
        <v>307</v>
      </c>
      <c r="X47">
        <v>311.10000000000002</v>
      </c>
      <c r="Y47">
        <v>296.5</v>
      </c>
      <c r="Z47">
        <v>297.3</v>
      </c>
      <c r="AA47">
        <v>310.10000000000002</v>
      </c>
      <c r="AB47">
        <v>355</v>
      </c>
      <c r="AC47">
        <v>379.5</v>
      </c>
      <c r="AD47">
        <v>417.9</v>
      </c>
      <c r="AE47">
        <v>448.9</v>
      </c>
      <c r="AF47">
        <v>442.8</v>
      </c>
      <c r="AG47">
        <v>419.9</v>
      </c>
      <c r="AH47">
        <v>385.9</v>
      </c>
      <c r="AI47">
        <v>398.5</v>
      </c>
      <c r="AJ47">
        <v>410.9</v>
      </c>
      <c r="AK47">
        <v>408.1</v>
      </c>
      <c r="AL47">
        <v>398.6</v>
      </c>
      <c r="AM47">
        <v>359.1</v>
      </c>
      <c r="AN47">
        <v>345.5</v>
      </c>
      <c r="AO47">
        <v>346.9</v>
      </c>
      <c r="AP47">
        <v>360.4</v>
      </c>
      <c r="AQ47">
        <v>390</v>
      </c>
      <c r="AR47">
        <v>357.3</v>
      </c>
      <c r="AS47">
        <v>385.6</v>
      </c>
    </row>
    <row r="48" spans="2:45" x14ac:dyDescent="0.3">
      <c r="B48" t="s">
        <v>111</v>
      </c>
      <c r="C48">
        <v>55052582</v>
      </c>
      <c r="D48">
        <v>55371044</v>
      </c>
      <c r="E48">
        <v>55694106</v>
      </c>
      <c r="F48">
        <v>55992656</v>
      </c>
      <c r="G48">
        <v>56275701</v>
      </c>
      <c r="H48">
        <v>56569195</v>
      </c>
      <c r="I48">
        <v>56865193</v>
      </c>
      <c r="J48">
        <v>57168409</v>
      </c>
      <c r="K48">
        <v>57472651</v>
      </c>
      <c r="L48">
        <v>57766282</v>
      </c>
      <c r="M48">
        <v>58044701</v>
      </c>
      <c r="N48" s="43" t="s">
        <v>111</v>
      </c>
      <c r="O48">
        <v>58557577</v>
      </c>
      <c r="P48">
        <v>58849943</v>
      </c>
      <c r="Q48">
        <v>59106166</v>
      </c>
      <c r="R48">
        <v>59327585</v>
      </c>
      <c r="S48">
        <v>59543659</v>
      </c>
      <c r="T48">
        <v>59756533</v>
      </c>
      <c r="U48">
        <v>59969944</v>
      </c>
      <c r="V48">
        <v>60192790</v>
      </c>
      <c r="W48">
        <v>60504420</v>
      </c>
      <c r="X48">
        <v>60921384</v>
      </c>
      <c r="Y48">
        <v>61367388</v>
      </c>
      <c r="Z48">
        <v>61816234</v>
      </c>
      <c r="AA48">
        <v>62256970</v>
      </c>
      <c r="AB48">
        <v>62716306</v>
      </c>
      <c r="AC48">
        <v>63188395</v>
      </c>
      <c r="AD48">
        <v>63628261</v>
      </c>
      <c r="AE48">
        <v>64021737</v>
      </c>
      <c r="AF48">
        <v>64379696</v>
      </c>
      <c r="AG48">
        <v>64710879</v>
      </c>
      <c r="AH48">
        <v>65030575</v>
      </c>
      <c r="AI48">
        <v>65345233</v>
      </c>
      <c r="AJ48">
        <v>65662240</v>
      </c>
      <c r="AK48">
        <v>66002289</v>
      </c>
      <c r="AL48">
        <v>66312067</v>
      </c>
      <c r="AM48">
        <v>66548272</v>
      </c>
      <c r="AN48">
        <v>66724104</v>
      </c>
      <c r="AO48">
        <v>66918020</v>
      </c>
      <c r="AP48">
        <v>67158348</v>
      </c>
      <c r="AQ48">
        <v>67388001</v>
      </c>
      <c r="AR48">
        <v>67571107</v>
      </c>
      <c r="AS48">
        <v>67749632</v>
      </c>
    </row>
    <row r="49" spans="2:45" x14ac:dyDescent="0.3">
      <c r="B49" t="s">
        <v>112</v>
      </c>
      <c r="C49">
        <v>0</v>
      </c>
      <c r="D49">
        <v>0</v>
      </c>
      <c r="E49">
        <v>0</v>
      </c>
      <c r="F49">
        <v>0</v>
      </c>
      <c r="G49">
        <v>5.0465830714396605</v>
      </c>
      <c r="H49">
        <v>6.0810481747177061</v>
      </c>
      <c r="I49">
        <v>5.6449294034753388</v>
      </c>
      <c r="J49">
        <v>5.6149892154598877</v>
      </c>
      <c r="K49">
        <v>5.8984576855520379</v>
      </c>
      <c r="L49">
        <v>5.9896532721285407</v>
      </c>
      <c r="M49">
        <v>5.5302205794806314</v>
      </c>
      <c r="N49" s="43" t="s">
        <v>112</v>
      </c>
      <c r="O49">
        <v>5.4134753560585338</v>
      </c>
      <c r="P49">
        <v>4.9787643804514818</v>
      </c>
      <c r="Q49">
        <v>4.6357261609558638</v>
      </c>
      <c r="R49">
        <v>5.4949143808904406</v>
      </c>
      <c r="S49">
        <v>5.1894694613913463</v>
      </c>
      <c r="T49">
        <v>4.9366987204562216</v>
      </c>
      <c r="U49">
        <v>4.8857807837872915</v>
      </c>
      <c r="V49">
        <v>4.7347863423509695</v>
      </c>
      <c r="W49">
        <v>5.0740094690602771</v>
      </c>
      <c r="X49">
        <v>5.1065812950014404</v>
      </c>
      <c r="Y49">
        <v>4.8315564612266044</v>
      </c>
      <c r="Z49">
        <v>4.8094162449300946</v>
      </c>
      <c r="AA49">
        <v>4.980968395988433</v>
      </c>
      <c r="AB49">
        <v>5.6604099099841756</v>
      </c>
      <c r="AC49">
        <v>6.0058496500821077</v>
      </c>
      <c r="AD49">
        <v>6.5678362638262264</v>
      </c>
      <c r="AE49">
        <v>7.0116810482664658</v>
      </c>
      <c r="AF49">
        <v>6.8779448725573351</v>
      </c>
      <c r="AG49">
        <v>6.4888625604977488</v>
      </c>
      <c r="AH49">
        <v>5.9341317526409698</v>
      </c>
      <c r="AI49">
        <v>6.0983790508482842</v>
      </c>
      <c r="AJ49">
        <v>6.2577822504989165</v>
      </c>
      <c r="AK49">
        <v>6.1831188915281405</v>
      </c>
      <c r="AL49">
        <v>6.0109723317778654</v>
      </c>
      <c r="AM49">
        <v>5.3960830117422134</v>
      </c>
      <c r="AN49">
        <v>5.1780388088838176</v>
      </c>
      <c r="AO49">
        <v>5.1839549347096634</v>
      </c>
      <c r="AP49">
        <v>5.3664214611115808</v>
      </c>
      <c r="AQ49">
        <v>5.787380456648358</v>
      </c>
      <c r="AR49">
        <v>5.2877630079376967</v>
      </c>
      <c r="AS49">
        <v>5.6915438300830923</v>
      </c>
    </row>
    <row r="50" spans="2:45" x14ac:dyDescent="0.3">
      <c r="B50" t="s">
        <v>113</v>
      </c>
      <c r="N50" s="43" t="s">
        <v>113</v>
      </c>
      <c r="O50">
        <v>5.4134753560585338</v>
      </c>
      <c r="P50">
        <v>10.392239736510016</v>
      </c>
      <c r="Q50">
        <v>15.027965897465879</v>
      </c>
      <c r="R50">
        <v>20.522880278356318</v>
      </c>
      <c r="S50">
        <v>25.712349739747665</v>
      </c>
      <c r="T50">
        <v>30.649048460203886</v>
      </c>
      <c r="U50">
        <v>35.534829243991176</v>
      </c>
      <c r="V50">
        <v>40.269615586342148</v>
      </c>
      <c r="W50">
        <v>45.343625055402427</v>
      </c>
      <c r="X50">
        <v>50.450206350403867</v>
      </c>
      <c r="Y50">
        <v>55.281762811630472</v>
      </c>
      <c r="Z50">
        <v>60.091179056560563</v>
      </c>
      <c r="AA50">
        <v>65.07214745254899</v>
      </c>
      <c r="AB50">
        <v>70.732557362533171</v>
      </c>
      <c r="AC50">
        <v>76.738407012615284</v>
      </c>
      <c r="AD50">
        <v>83.306243276441506</v>
      </c>
      <c r="AE50">
        <v>90.317924324707974</v>
      </c>
      <c r="AF50">
        <v>97.19586919726531</v>
      </c>
      <c r="AG50">
        <v>103.68473175776306</v>
      </c>
      <c r="AH50">
        <v>109.61886351040403</v>
      </c>
      <c r="AI50">
        <v>115.71724256125231</v>
      </c>
      <c r="AJ50">
        <v>121.97502481175123</v>
      </c>
      <c r="AK50">
        <v>128.15814370327936</v>
      </c>
      <c r="AL50">
        <v>134.16911603505724</v>
      </c>
      <c r="AM50">
        <v>139.56519904679945</v>
      </c>
      <c r="AN50">
        <v>144.74323785568328</v>
      </c>
      <c r="AO50">
        <v>149.92719279039295</v>
      </c>
      <c r="AP50">
        <v>155.29361425150452</v>
      </c>
      <c r="AQ50">
        <v>161.08099470815287</v>
      </c>
      <c r="AR50">
        <v>166.36875771609056</v>
      </c>
      <c r="AS50">
        <v>172.06030154617366</v>
      </c>
    </row>
    <row r="51" spans="2:45" x14ac:dyDescent="0.3">
      <c r="B51" t="s">
        <v>114</v>
      </c>
      <c r="E51">
        <v>388</v>
      </c>
      <c r="F51">
        <v>360</v>
      </c>
      <c r="G51">
        <v>377</v>
      </c>
      <c r="H51">
        <v>287</v>
      </c>
      <c r="I51">
        <v>256</v>
      </c>
      <c r="J51">
        <v>226</v>
      </c>
      <c r="K51">
        <v>197</v>
      </c>
      <c r="L51">
        <v>209</v>
      </c>
      <c r="M51">
        <v>222</v>
      </c>
      <c r="N51" s="43" t="s">
        <v>114</v>
      </c>
      <c r="O51">
        <v>221</v>
      </c>
      <c r="P51">
        <v>235</v>
      </c>
      <c r="Q51">
        <v>232</v>
      </c>
      <c r="R51">
        <v>223</v>
      </c>
      <c r="S51">
        <v>215.1</v>
      </c>
      <c r="T51">
        <v>214.4</v>
      </c>
      <c r="U51">
        <v>191</v>
      </c>
      <c r="V51">
        <v>172.5</v>
      </c>
      <c r="W51">
        <v>158.61000000000001</v>
      </c>
      <c r="X51">
        <v>159</v>
      </c>
      <c r="Y51">
        <v>175</v>
      </c>
      <c r="Z51">
        <v>204</v>
      </c>
      <c r="AA51">
        <v>214</v>
      </c>
      <c r="AB51">
        <v>238</v>
      </c>
      <c r="AC51">
        <v>260.10000000000002</v>
      </c>
      <c r="AD51">
        <v>293.39999999999998</v>
      </c>
      <c r="AE51">
        <v>298.60000000000002</v>
      </c>
      <c r="AF51">
        <v>278.2</v>
      </c>
      <c r="AG51">
        <v>244.4</v>
      </c>
      <c r="AH51">
        <v>201.1</v>
      </c>
      <c r="AI51">
        <v>158.80000000000001</v>
      </c>
      <c r="AJ51">
        <v>133.9</v>
      </c>
      <c r="AK51">
        <v>118.6</v>
      </c>
      <c r="AL51">
        <v>103.6</v>
      </c>
      <c r="AM51">
        <v>86.2</v>
      </c>
      <c r="AN51">
        <v>81.599999999999994</v>
      </c>
      <c r="AO51">
        <v>80.599999999999994</v>
      </c>
      <c r="AP51">
        <v>83.1</v>
      </c>
      <c r="AQ51">
        <v>86.5</v>
      </c>
      <c r="AR51">
        <v>82.5</v>
      </c>
      <c r="AS51">
        <v>87.8</v>
      </c>
    </row>
    <row r="52" spans="2:45" x14ac:dyDescent="0.3">
      <c r="B52" t="s">
        <v>115</v>
      </c>
      <c r="C52">
        <v>56433883</v>
      </c>
      <c r="D52">
        <v>56501675</v>
      </c>
      <c r="E52">
        <v>56543548</v>
      </c>
      <c r="F52">
        <v>56564074</v>
      </c>
      <c r="G52">
        <v>56576718</v>
      </c>
      <c r="H52">
        <v>56593071</v>
      </c>
      <c r="I52">
        <v>56596155</v>
      </c>
      <c r="J52">
        <v>56601931</v>
      </c>
      <c r="K52">
        <v>56629288</v>
      </c>
      <c r="L52">
        <v>56671781</v>
      </c>
      <c r="M52">
        <v>56719240</v>
      </c>
      <c r="N52" s="43" t="s">
        <v>115</v>
      </c>
      <c r="O52">
        <v>56758521</v>
      </c>
      <c r="P52">
        <v>56797087</v>
      </c>
      <c r="Q52">
        <v>56831821</v>
      </c>
      <c r="R52">
        <v>56843400</v>
      </c>
      <c r="S52">
        <v>56844303</v>
      </c>
      <c r="T52">
        <v>56860281</v>
      </c>
      <c r="U52">
        <v>56890372</v>
      </c>
      <c r="V52">
        <v>56906744</v>
      </c>
      <c r="W52">
        <v>56916317</v>
      </c>
      <c r="X52">
        <v>56942108</v>
      </c>
      <c r="Y52">
        <v>56974100</v>
      </c>
      <c r="Z52">
        <v>57059007</v>
      </c>
      <c r="AA52">
        <v>57313203</v>
      </c>
      <c r="AB52">
        <v>57685327</v>
      </c>
      <c r="AC52">
        <v>57969484</v>
      </c>
      <c r="AD52">
        <v>58143979</v>
      </c>
      <c r="AE52">
        <v>58438310</v>
      </c>
      <c r="AF52">
        <v>58826731</v>
      </c>
      <c r="AG52">
        <v>59095365</v>
      </c>
      <c r="AH52">
        <v>59277417</v>
      </c>
      <c r="AI52">
        <v>59379449</v>
      </c>
      <c r="AJ52">
        <v>59539717</v>
      </c>
      <c r="AK52">
        <v>60233948</v>
      </c>
      <c r="AL52">
        <v>60789140</v>
      </c>
      <c r="AM52">
        <v>60730582</v>
      </c>
      <c r="AN52">
        <v>60627498</v>
      </c>
      <c r="AO52">
        <v>60536709</v>
      </c>
      <c r="AP52">
        <v>60421760</v>
      </c>
      <c r="AQ52">
        <v>59729081</v>
      </c>
      <c r="AR52">
        <v>59438851</v>
      </c>
      <c r="AS52">
        <v>59109668</v>
      </c>
    </row>
    <row r="53" spans="2:45" x14ac:dyDescent="0.3">
      <c r="B53" t="s">
        <v>116</v>
      </c>
      <c r="C53">
        <v>0</v>
      </c>
      <c r="D53">
        <v>0</v>
      </c>
      <c r="E53">
        <v>6.8619676996569083</v>
      </c>
      <c r="F53">
        <v>6.364463776071009</v>
      </c>
      <c r="G53">
        <v>6.6635183751733358</v>
      </c>
      <c r="H53">
        <v>5.0712922081927658</v>
      </c>
      <c r="I53">
        <v>4.5232754769294843</v>
      </c>
      <c r="J53">
        <v>3.9927966415138738</v>
      </c>
      <c r="K53">
        <v>3.4787652636565021</v>
      </c>
      <c r="L53">
        <v>3.6879024500747559</v>
      </c>
      <c r="M53">
        <v>3.9140157731309517</v>
      </c>
      <c r="N53" s="43" t="s">
        <v>116</v>
      </c>
      <c r="O53">
        <v>3.8936884912839784</v>
      </c>
      <c r="P53">
        <v>4.1375361380769409</v>
      </c>
      <c r="Q53">
        <v>4.0822200647063553</v>
      </c>
      <c r="R53">
        <v>3.9230587895868299</v>
      </c>
      <c r="S53">
        <v>3.7840203617238477</v>
      </c>
      <c r="T53">
        <v>3.7706461563213165</v>
      </c>
      <c r="U53">
        <v>3.357334348244374</v>
      </c>
      <c r="V53">
        <v>3.0312751683702022</v>
      </c>
      <c r="W53">
        <v>2.7867228302913554</v>
      </c>
      <c r="X53">
        <v>2.7923096910988963</v>
      </c>
      <c r="Y53">
        <v>3.0715711174024691</v>
      </c>
      <c r="Z53">
        <v>3.5752462358834953</v>
      </c>
      <c r="AA53">
        <v>3.7338691400653352</v>
      </c>
      <c r="AB53">
        <v>4.1258325535712057</v>
      </c>
      <c r="AC53">
        <v>4.4868434571541131</v>
      </c>
      <c r="AD53">
        <v>5.046094282608351</v>
      </c>
      <c r="AE53">
        <v>5.1096617954899797</v>
      </c>
      <c r="AF53">
        <v>4.7291426069553308</v>
      </c>
      <c r="AG53">
        <v>4.1356881373014618</v>
      </c>
      <c r="AH53">
        <v>3.3925229906694483</v>
      </c>
      <c r="AI53">
        <v>2.6743259271402131</v>
      </c>
      <c r="AJ53">
        <v>2.2489189862961561</v>
      </c>
      <c r="AK53">
        <v>1.9689893147963671</v>
      </c>
      <c r="AL53">
        <v>1.7042517791829264</v>
      </c>
      <c r="AM53">
        <v>1.4193837299303338</v>
      </c>
      <c r="AN53">
        <v>1.3459239238274356</v>
      </c>
      <c r="AO53">
        <v>1.3314235499653606</v>
      </c>
      <c r="AP53">
        <v>1.3753323306040737</v>
      </c>
      <c r="AQ53">
        <v>1.4482057743362902</v>
      </c>
      <c r="AR53">
        <v>1.387981069822497</v>
      </c>
      <c r="AS53">
        <v>1.4853746091079383</v>
      </c>
    </row>
    <row r="54" spans="2:45" x14ac:dyDescent="0.3">
      <c r="B54" t="s">
        <v>117</v>
      </c>
      <c r="N54" s="43" t="s">
        <v>117</v>
      </c>
      <c r="O54">
        <v>3.8936884912839784</v>
      </c>
      <c r="P54">
        <v>8.0312246293609189</v>
      </c>
      <c r="Q54">
        <v>12.113444694067274</v>
      </c>
      <c r="R54">
        <v>16.036503483654105</v>
      </c>
      <c r="S54">
        <v>19.820523845377952</v>
      </c>
      <c r="T54">
        <v>23.591170001699268</v>
      </c>
      <c r="U54">
        <v>26.948504349943644</v>
      </c>
      <c r="V54">
        <v>29.979779518313848</v>
      </c>
      <c r="W54">
        <v>32.766502348605201</v>
      </c>
      <c r="X54">
        <v>35.558812039704094</v>
      </c>
      <c r="Y54">
        <v>38.630383157106564</v>
      </c>
      <c r="Z54">
        <v>42.205629392990062</v>
      </c>
      <c r="AA54">
        <v>45.939498533055399</v>
      </c>
      <c r="AB54">
        <v>50.065331086626607</v>
      </c>
      <c r="AC54">
        <v>54.552174543780723</v>
      </c>
      <c r="AD54">
        <v>59.598268826389074</v>
      </c>
      <c r="AE54">
        <v>64.707930621879058</v>
      </c>
      <c r="AF54">
        <v>69.437073228834393</v>
      </c>
      <c r="AG54">
        <v>73.57276136613585</v>
      </c>
      <c r="AH54">
        <v>76.965284356805299</v>
      </c>
      <c r="AI54">
        <v>79.639610283945515</v>
      </c>
      <c r="AJ54">
        <v>81.888529270241676</v>
      </c>
      <c r="AK54">
        <v>83.857518585038036</v>
      </c>
      <c r="AL54">
        <v>85.561770364220962</v>
      </c>
      <c r="AM54">
        <v>86.981154094151293</v>
      </c>
      <c r="AN54">
        <v>88.327078017978735</v>
      </c>
      <c r="AO54">
        <v>89.6585015679441</v>
      </c>
      <c r="AP54">
        <v>91.033833898548167</v>
      </c>
      <c r="AQ54">
        <v>92.482039672884454</v>
      </c>
      <c r="AR54">
        <v>93.870020742706956</v>
      </c>
      <c r="AS54">
        <v>95.355395351814892</v>
      </c>
    </row>
    <row r="55" spans="2:45" x14ac:dyDescent="0.3">
      <c r="B55" t="s">
        <v>118</v>
      </c>
      <c r="C55">
        <v>116.49</v>
      </c>
      <c r="D55">
        <v>120.55</v>
      </c>
      <c r="E55">
        <v>126.21</v>
      </c>
      <c r="F55">
        <v>114.05</v>
      </c>
      <c r="G55">
        <v>115.77</v>
      </c>
      <c r="H55">
        <v>101.12</v>
      </c>
      <c r="I55">
        <v>106.42</v>
      </c>
      <c r="J55">
        <v>113.36</v>
      </c>
      <c r="K55">
        <v>121.87</v>
      </c>
      <c r="L55">
        <v>114.81</v>
      </c>
      <c r="M55">
        <v>100.89</v>
      </c>
      <c r="N55" s="43" t="s">
        <v>118</v>
      </c>
      <c r="O55">
        <v>86.43</v>
      </c>
      <c r="P55">
        <v>89.73</v>
      </c>
      <c r="Q55">
        <v>87.37</v>
      </c>
      <c r="R55">
        <v>91.24</v>
      </c>
      <c r="S55">
        <v>97.73</v>
      </c>
      <c r="T55">
        <v>92.77</v>
      </c>
      <c r="U55">
        <v>96.35</v>
      </c>
      <c r="V55">
        <v>94.58</v>
      </c>
      <c r="W55">
        <v>82.78</v>
      </c>
      <c r="X55">
        <v>74.77</v>
      </c>
      <c r="Y55">
        <v>77.180000000000007</v>
      </c>
      <c r="Z55">
        <v>71.14</v>
      </c>
      <c r="AA55">
        <v>64.099999999999994</v>
      </c>
      <c r="AB55">
        <v>69.83</v>
      </c>
      <c r="AC55">
        <v>71.540000000000006</v>
      </c>
      <c r="AD55">
        <v>77.099999999999994</v>
      </c>
      <c r="AE55">
        <v>85.2</v>
      </c>
      <c r="AF55">
        <v>84.17</v>
      </c>
      <c r="AG55">
        <v>87.84</v>
      </c>
      <c r="AH55">
        <v>60.56</v>
      </c>
      <c r="AI55">
        <v>62.2</v>
      </c>
      <c r="AJ55">
        <v>49</v>
      </c>
      <c r="AK55">
        <v>49</v>
      </c>
      <c r="AL55">
        <v>45</v>
      </c>
      <c r="AM55">
        <v>48</v>
      </c>
      <c r="AN55">
        <v>55</v>
      </c>
      <c r="AO55">
        <v>63</v>
      </c>
      <c r="AP55">
        <v>67</v>
      </c>
      <c r="AQ55">
        <v>72</v>
      </c>
      <c r="AR55">
        <v>70</v>
      </c>
      <c r="AS55">
        <v>71</v>
      </c>
    </row>
    <row r="56" spans="2:45" x14ac:dyDescent="0.3">
      <c r="B56" t="s">
        <v>119</v>
      </c>
      <c r="C56">
        <v>14149800</v>
      </c>
      <c r="D56">
        <v>14247208</v>
      </c>
      <c r="E56">
        <v>14312690</v>
      </c>
      <c r="F56">
        <v>14367070</v>
      </c>
      <c r="G56">
        <v>14424211</v>
      </c>
      <c r="H56">
        <v>14491632</v>
      </c>
      <c r="I56">
        <v>14572278</v>
      </c>
      <c r="J56">
        <v>14665037</v>
      </c>
      <c r="K56">
        <v>14760094</v>
      </c>
      <c r="L56">
        <v>14848907</v>
      </c>
      <c r="M56">
        <v>14951510</v>
      </c>
      <c r="N56" s="43" t="s">
        <v>119</v>
      </c>
      <c r="O56">
        <v>15069798</v>
      </c>
      <c r="P56">
        <v>15184166</v>
      </c>
      <c r="Q56">
        <v>15290368</v>
      </c>
      <c r="R56">
        <v>15382838</v>
      </c>
      <c r="S56">
        <v>15459006</v>
      </c>
      <c r="T56">
        <v>15530498</v>
      </c>
      <c r="U56">
        <v>15610650</v>
      </c>
      <c r="V56">
        <v>15707209</v>
      </c>
      <c r="W56">
        <v>15812088</v>
      </c>
      <c r="X56">
        <v>15925513</v>
      </c>
      <c r="Y56">
        <v>16046180</v>
      </c>
      <c r="Z56">
        <v>16148929</v>
      </c>
      <c r="AA56">
        <v>16225302</v>
      </c>
      <c r="AB56">
        <v>16281779</v>
      </c>
      <c r="AC56">
        <v>16319868</v>
      </c>
      <c r="AD56">
        <v>16346101</v>
      </c>
      <c r="AE56">
        <v>16381696</v>
      </c>
      <c r="AF56">
        <v>16445593</v>
      </c>
      <c r="AG56">
        <v>16530388</v>
      </c>
      <c r="AH56">
        <v>16615394</v>
      </c>
      <c r="AI56">
        <v>16693074</v>
      </c>
      <c r="AJ56">
        <v>16754962</v>
      </c>
      <c r="AK56">
        <v>16804432</v>
      </c>
      <c r="AL56">
        <v>16865008</v>
      </c>
      <c r="AM56">
        <v>16939923</v>
      </c>
      <c r="AN56">
        <v>17030314</v>
      </c>
      <c r="AO56">
        <v>17131296</v>
      </c>
      <c r="AP56">
        <v>17231624</v>
      </c>
      <c r="AQ56">
        <v>17344874</v>
      </c>
      <c r="AR56">
        <v>17441500</v>
      </c>
      <c r="AS56">
        <v>17533044</v>
      </c>
    </row>
    <row r="57" spans="2:45" x14ac:dyDescent="0.3">
      <c r="B57" t="s">
        <v>120</v>
      </c>
      <c r="C57">
        <v>8.2326251961158459</v>
      </c>
      <c r="D57">
        <v>8.4613069451923497</v>
      </c>
      <c r="E57">
        <v>8.8180488783031006</v>
      </c>
      <c r="F57">
        <v>7.9382922196383818</v>
      </c>
      <c r="G57">
        <v>8.0260889139794198</v>
      </c>
      <c r="H57">
        <v>6.9778200274475646</v>
      </c>
      <c r="I57">
        <v>7.3029076167775555</v>
      </c>
      <c r="J57">
        <v>7.7299498119234205</v>
      </c>
      <c r="K57">
        <v>8.2567224842877014</v>
      </c>
      <c r="L57">
        <v>7.7318822186710445</v>
      </c>
      <c r="M57">
        <v>6.7478134315530669</v>
      </c>
      <c r="N57" s="43" t="s">
        <v>120</v>
      </c>
      <c r="O57">
        <v>5.7353124441349506</v>
      </c>
      <c r="P57">
        <v>5.9094454051674621</v>
      </c>
      <c r="Q57">
        <v>5.7140547565630859</v>
      </c>
      <c r="R57">
        <v>5.9312852413839368</v>
      </c>
      <c r="S57">
        <v>6.321881238677312</v>
      </c>
      <c r="T57">
        <v>5.9734079357918857</v>
      </c>
      <c r="U57">
        <v>6.1720684276439481</v>
      </c>
      <c r="V57">
        <v>6.0214389456459134</v>
      </c>
      <c r="W57">
        <v>5.2352352200417807</v>
      </c>
      <c r="X57">
        <v>4.6949821961779188</v>
      </c>
      <c r="Y57">
        <v>4.8098675198707728</v>
      </c>
      <c r="Z57">
        <v>4.4052456977177865</v>
      </c>
      <c r="AA57">
        <v>3.9506198405428754</v>
      </c>
      <c r="AB57">
        <v>4.2888433751618908</v>
      </c>
      <c r="AC57">
        <v>4.3836138870731061</v>
      </c>
      <c r="AD57">
        <v>4.7167211312349044</v>
      </c>
      <c r="AE57">
        <v>5.2009266928161777</v>
      </c>
      <c r="AF57">
        <v>5.1180884751313007</v>
      </c>
      <c r="AG57">
        <v>5.3138498624472703</v>
      </c>
      <c r="AH57">
        <v>3.6448127561705728</v>
      </c>
      <c r="AI57">
        <v>3.726096224098689</v>
      </c>
      <c r="AJ57">
        <v>2.9245067819312274</v>
      </c>
      <c r="AK57">
        <v>2.915897425155459</v>
      </c>
      <c r="AL57">
        <v>2.6682465848815484</v>
      </c>
      <c r="AM57">
        <v>2.8335429859982244</v>
      </c>
      <c r="AN57">
        <v>3.2295352863135705</v>
      </c>
      <c r="AO57">
        <v>3.6774800925744326</v>
      </c>
      <c r="AP57">
        <v>3.8881999746512577</v>
      </c>
      <c r="AQ57">
        <v>4.1510823312985732</v>
      </c>
      <c r="AR57">
        <v>4.0134162772697302</v>
      </c>
      <c r="AS57">
        <v>4.0494964821852948</v>
      </c>
    </row>
    <row r="58" spans="2:45" x14ac:dyDescent="0.3">
      <c r="B58" t="s">
        <v>121</v>
      </c>
      <c r="N58" s="43" t="s">
        <v>121</v>
      </c>
      <c r="O58">
        <v>5.7353124441349506</v>
      </c>
      <c r="P58">
        <v>11.644757849302412</v>
      </c>
      <c r="Q58">
        <v>17.358812605865499</v>
      </c>
      <c r="R58">
        <v>23.290097847249434</v>
      </c>
      <c r="S58">
        <v>29.611979085926748</v>
      </c>
      <c r="T58">
        <v>35.585387021718631</v>
      </c>
      <c r="U58">
        <v>41.757455449362581</v>
      </c>
      <c r="V58">
        <v>47.778894395008493</v>
      </c>
      <c r="W58">
        <v>53.014129615050273</v>
      </c>
      <c r="X58">
        <v>57.70911181122819</v>
      </c>
      <c r="Y58">
        <v>62.518979331098961</v>
      </c>
      <c r="Z58">
        <v>66.92422502881675</v>
      </c>
      <c r="AA58">
        <v>70.87484486935962</v>
      </c>
      <c r="AB58">
        <v>75.163688244521509</v>
      </c>
      <c r="AC58">
        <v>79.54730213159462</v>
      </c>
      <c r="AD58">
        <v>84.264023262829525</v>
      </c>
      <c r="AE58">
        <v>89.464949955645707</v>
      </c>
      <c r="AF58">
        <v>94.583038430777009</v>
      </c>
      <c r="AG58">
        <v>99.896888293224279</v>
      </c>
      <c r="AH58">
        <v>103.54170104939485</v>
      </c>
      <c r="AI58">
        <v>107.26779727349353</v>
      </c>
      <c r="AJ58">
        <v>110.19230405542476</v>
      </c>
      <c r="AK58">
        <v>113.10820148058022</v>
      </c>
      <c r="AL58">
        <v>115.77644806546176</v>
      </c>
      <c r="AM58">
        <v>118.60999105145999</v>
      </c>
      <c r="AN58">
        <v>121.83952633777355</v>
      </c>
      <c r="AO58">
        <v>125.51700643034798</v>
      </c>
      <c r="AP58">
        <v>129.40520640499923</v>
      </c>
      <c r="AQ58">
        <v>133.5562887362978</v>
      </c>
      <c r="AR58">
        <v>137.56970501356753</v>
      </c>
      <c r="AS58">
        <v>141.61920149575283</v>
      </c>
    </row>
    <row r="59" spans="2:45" x14ac:dyDescent="0.3">
      <c r="B59" t="s">
        <v>122</v>
      </c>
      <c r="C59">
        <v>51.44</v>
      </c>
      <c r="D59">
        <v>51.6</v>
      </c>
      <c r="E59">
        <v>45.11</v>
      </c>
      <c r="F59">
        <v>43.36</v>
      </c>
      <c r="G59">
        <v>34.99</v>
      </c>
      <c r="H59">
        <v>32.93</v>
      </c>
      <c r="I59">
        <v>28.79</v>
      </c>
      <c r="J59">
        <v>30.89</v>
      </c>
      <c r="K59">
        <v>40.58</v>
      </c>
      <c r="L59">
        <v>50.4</v>
      </c>
      <c r="M59">
        <v>58.45</v>
      </c>
      <c r="N59" s="43" t="s">
        <v>122</v>
      </c>
      <c r="O59">
        <v>66.89</v>
      </c>
      <c r="P59">
        <v>57.32</v>
      </c>
      <c r="Q59">
        <v>35.090000000000003</v>
      </c>
      <c r="R59">
        <v>21.63</v>
      </c>
      <c r="S59">
        <v>12.68</v>
      </c>
      <c r="T59">
        <v>13.09</v>
      </c>
      <c r="U59">
        <v>13.01</v>
      </c>
      <c r="V59">
        <v>11.46</v>
      </c>
      <c r="W59">
        <v>11.71</v>
      </c>
      <c r="X59">
        <v>12.98</v>
      </c>
      <c r="Y59">
        <v>15.41</v>
      </c>
      <c r="Z59">
        <v>19.940000000000001</v>
      </c>
      <c r="AA59">
        <v>19.989999999999998</v>
      </c>
      <c r="AB59">
        <v>25.28</v>
      </c>
      <c r="AC59">
        <v>23.07</v>
      </c>
      <c r="AD59">
        <v>29.83</v>
      </c>
      <c r="AE59">
        <v>30.53</v>
      </c>
      <c r="AF59">
        <v>32.020000000000003</v>
      </c>
      <c r="AG59">
        <v>22.82</v>
      </c>
      <c r="AH59">
        <v>19.5</v>
      </c>
      <c r="AI59">
        <v>20.059999999999999</v>
      </c>
      <c r="AJ59">
        <v>25.99</v>
      </c>
      <c r="AK59">
        <v>29.23</v>
      </c>
      <c r="AL59">
        <v>29.16</v>
      </c>
      <c r="AM59">
        <v>34.6</v>
      </c>
      <c r="AN59">
        <v>42.44</v>
      </c>
      <c r="AO59">
        <v>48.23</v>
      </c>
      <c r="AP59">
        <v>54.88</v>
      </c>
      <c r="AQ59">
        <v>55.66</v>
      </c>
      <c r="AR59">
        <v>50.48</v>
      </c>
      <c r="AS59">
        <v>50.09</v>
      </c>
    </row>
    <row r="60" spans="2:45" x14ac:dyDescent="0.3">
      <c r="B60" t="s">
        <v>123</v>
      </c>
      <c r="C60">
        <v>8310531</v>
      </c>
      <c r="D60">
        <v>8320503</v>
      </c>
      <c r="E60">
        <v>8325263</v>
      </c>
      <c r="F60">
        <v>8329033</v>
      </c>
      <c r="G60">
        <v>8336605</v>
      </c>
      <c r="H60">
        <v>8350386</v>
      </c>
      <c r="I60">
        <v>8369829</v>
      </c>
      <c r="J60">
        <v>8397804</v>
      </c>
      <c r="K60">
        <v>8436489</v>
      </c>
      <c r="L60">
        <v>8492964</v>
      </c>
      <c r="M60">
        <v>8558835</v>
      </c>
      <c r="N60" s="43" t="s">
        <v>123</v>
      </c>
      <c r="O60">
        <v>8617375</v>
      </c>
      <c r="P60">
        <v>8668067</v>
      </c>
      <c r="Q60">
        <v>8718561</v>
      </c>
      <c r="R60">
        <v>8780745</v>
      </c>
      <c r="S60">
        <v>8826939</v>
      </c>
      <c r="T60">
        <v>8840998</v>
      </c>
      <c r="U60">
        <v>8846062</v>
      </c>
      <c r="V60">
        <v>8850974</v>
      </c>
      <c r="W60">
        <v>8857874</v>
      </c>
      <c r="X60">
        <v>8872109</v>
      </c>
      <c r="Y60">
        <v>8895960</v>
      </c>
      <c r="Z60">
        <v>8924958</v>
      </c>
      <c r="AA60">
        <v>8958229</v>
      </c>
      <c r="AB60">
        <v>8993531</v>
      </c>
      <c r="AC60">
        <v>9029572</v>
      </c>
      <c r="AD60">
        <v>9080505</v>
      </c>
      <c r="AE60">
        <v>9148092</v>
      </c>
      <c r="AF60">
        <v>9219637</v>
      </c>
      <c r="AG60">
        <v>9298515</v>
      </c>
      <c r="AH60">
        <v>9378126</v>
      </c>
      <c r="AI60">
        <v>9449213</v>
      </c>
      <c r="AJ60">
        <v>9519374</v>
      </c>
      <c r="AK60">
        <v>9600379</v>
      </c>
      <c r="AL60">
        <v>9696110</v>
      </c>
      <c r="AM60">
        <v>9799186</v>
      </c>
      <c r="AN60">
        <v>9923085</v>
      </c>
      <c r="AO60">
        <v>10057698</v>
      </c>
      <c r="AP60">
        <v>10175214</v>
      </c>
      <c r="AQ60">
        <v>10278887</v>
      </c>
      <c r="AR60">
        <v>10353442</v>
      </c>
      <c r="AS60">
        <v>10415811</v>
      </c>
    </row>
    <row r="61" spans="2:45" x14ac:dyDescent="0.3">
      <c r="B61" t="s">
        <v>124</v>
      </c>
      <c r="C61">
        <v>6.1897368531565542</v>
      </c>
      <c r="D61">
        <v>6.201548151596123</v>
      </c>
      <c r="E61">
        <v>5.4184474412399943</v>
      </c>
      <c r="F61">
        <v>5.2058864456414096</v>
      </c>
      <c r="G61">
        <v>4.1971521980470472</v>
      </c>
      <c r="H61">
        <v>3.9435302751274013</v>
      </c>
      <c r="I61">
        <v>3.4397357460946933</v>
      </c>
      <c r="J61">
        <v>3.6783425762258801</v>
      </c>
      <c r="K61">
        <v>4.8100578333000854</v>
      </c>
      <c r="L61">
        <v>5.9343239886569634</v>
      </c>
      <c r="M61">
        <v>6.8292004694564161</v>
      </c>
      <c r="N61" s="43" t="s">
        <v>124</v>
      </c>
      <c r="O61">
        <v>7.7622245753492214</v>
      </c>
      <c r="P61">
        <v>6.6127776815753743</v>
      </c>
      <c r="Q61">
        <v>4.0247467443308595</v>
      </c>
      <c r="R61">
        <v>2.4633445112003591</v>
      </c>
      <c r="S61">
        <v>1.4365115698658391</v>
      </c>
      <c r="T61">
        <v>1.4806020768243586</v>
      </c>
      <c r="U61">
        <v>1.4707109219899206</v>
      </c>
      <c r="V61">
        <v>1.2947727560831157</v>
      </c>
      <c r="W61">
        <v>1.3219876462455891</v>
      </c>
      <c r="X61">
        <v>1.4630117822042086</v>
      </c>
      <c r="Y61">
        <v>1.7322469975134782</v>
      </c>
      <c r="Z61">
        <v>2.2341841832757083</v>
      </c>
      <c r="AA61">
        <v>2.2314678492813704</v>
      </c>
      <c r="AB61">
        <v>2.8109093080348528</v>
      </c>
      <c r="AC61">
        <v>2.554938373601761</v>
      </c>
      <c r="AD61">
        <v>3.285059586443706</v>
      </c>
      <c r="AE61">
        <v>3.3373079326268251</v>
      </c>
      <c r="AF61">
        <v>3.4730217686444704</v>
      </c>
      <c r="AG61">
        <v>2.4541553140474583</v>
      </c>
      <c r="AH61">
        <v>2.0793066759819605</v>
      </c>
      <c r="AI61">
        <v>2.1229281211038424</v>
      </c>
      <c r="AJ61">
        <v>2.730221546080656</v>
      </c>
      <c r="AK61">
        <v>3.0446714655744316</v>
      </c>
      <c r="AL61">
        <v>3.0073916240636707</v>
      </c>
      <c r="AM61">
        <v>3.5309055262345259</v>
      </c>
      <c r="AN61">
        <v>4.2768957436119921</v>
      </c>
      <c r="AO61">
        <v>4.7953318940377807</v>
      </c>
      <c r="AP61">
        <v>5.3934983578723754</v>
      </c>
      <c r="AQ61">
        <v>5.4149831591688864</v>
      </c>
      <c r="AR61">
        <v>4.8756732302165799</v>
      </c>
      <c r="AS61">
        <v>4.8090350333737817</v>
      </c>
    </row>
    <row r="62" spans="2:45" x14ac:dyDescent="0.3">
      <c r="B62" t="s">
        <v>125</v>
      </c>
      <c r="N62" s="43" t="s">
        <v>125</v>
      </c>
      <c r="O62">
        <v>7.7622245753492214</v>
      </c>
      <c r="P62">
        <v>14.375002256924596</v>
      </c>
      <c r="Q62">
        <v>18.399749001255454</v>
      </c>
      <c r="R62">
        <v>20.863093512455812</v>
      </c>
      <c r="S62">
        <v>22.299605082321651</v>
      </c>
      <c r="T62">
        <v>23.780207159146009</v>
      </c>
      <c r="U62">
        <v>25.250918081135929</v>
      </c>
      <c r="V62">
        <v>26.545690837219045</v>
      </c>
      <c r="W62">
        <v>27.867678483464633</v>
      </c>
      <c r="X62">
        <v>29.330690265668842</v>
      </c>
      <c r="Y62">
        <v>31.06293726318232</v>
      </c>
      <c r="Z62">
        <v>33.297121446458029</v>
      </c>
      <c r="AA62">
        <v>35.528589295739401</v>
      </c>
      <c r="AB62">
        <v>38.339498603774253</v>
      </c>
      <c r="AC62">
        <v>40.894436977376017</v>
      </c>
      <c r="AD62">
        <v>44.179496563819725</v>
      </c>
      <c r="AE62">
        <v>47.516804496446554</v>
      </c>
      <c r="AF62">
        <v>50.989826265091025</v>
      </c>
      <c r="AG62">
        <v>53.44398157913848</v>
      </c>
      <c r="AH62">
        <v>55.523288255120441</v>
      </c>
      <c r="AI62">
        <v>57.646216376224281</v>
      </c>
      <c r="AJ62">
        <v>60.376437922304937</v>
      </c>
      <c r="AK62">
        <v>63.421109387879369</v>
      </c>
      <c r="AL62">
        <v>66.428501011943041</v>
      </c>
      <c r="AM62">
        <v>69.959406538177561</v>
      </c>
      <c r="AN62">
        <v>74.236302281789548</v>
      </c>
      <c r="AO62">
        <v>79.031634175827335</v>
      </c>
      <c r="AP62">
        <v>84.42513253369971</v>
      </c>
      <c r="AQ62">
        <v>89.840115692868594</v>
      </c>
      <c r="AR62">
        <v>94.715788923085171</v>
      </c>
      <c r="AS62">
        <v>99.52482395645896</v>
      </c>
    </row>
    <row r="63" spans="2:45" x14ac:dyDescent="0.3">
      <c r="B63" t="s">
        <v>126</v>
      </c>
      <c r="C63">
        <v>40876</v>
      </c>
      <c r="D63">
        <v>43348</v>
      </c>
      <c r="E63">
        <v>43465</v>
      </c>
      <c r="F63">
        <v>41605</v>
      </c>
      <c r="G63">
        <v>45249</v>
      </c>
      <c r="H63">
        <v>44228</v>
      </c>
      <c r="I63">
        <v>42570</v>
      </c>
      <c r="J63">
        <v>40230</v>
      </c>
      <c r="K63">
        <v>40965</v>
      </c>
      <c r="L63">
        <v>40705</v>
      </c>
      <c r="M63">
        <v>39984</v>
      </c>
      <c r="N63" s="43" t="s">
        <v>126</v>
      </c>
      <c r="O63">
        <v>37597</v>
      </c>
      <c r="P63">
        <v>35422</v>
      </c>
      <c r="Q63">
        <v>34580</v>
      </c>
      <c r="R63">
        <v>47107</v>
      </c>
      <c r="S63">
        <v>46230</v>
      </c>
      <c r="T63">
        <v>41988</v>
      </c>
      <c r="U63">
        <v>35961</v>
      </c>
      <c r="V63">
        <v>33734</v>
      </c>
      <c r="W63">
        <v>33108</v>
      </c>
      <c r="X63">
        <v>32214</v>
      </c>
      <c r="Y63">
        <v>28873</v>
      </c>
      <c r="Z63">
        <v>28644</v>
      </c>
      <c r="AA63">
        <v>32096</v>
      </c>
      <c r="AB63">
        <v>36935</v>
      </c>
      <c r="AC63">
        <v>37958</v>
      </c>
      <c r="AD63">
        <v>41989</v>
      </c>
      <c r="AE63">
        <v>42915</v>
      </c>
      <c r="AF63">
        <v>44191</v>
      </c>
      <c r="AG63">
        <v>39733</v>
      </c>
      <c r="AH63">
        <v>43632</v>
      </c>
      <c r="AI63">
        <v>47174</v>
      </c>
      <c r="AJ63">
        <v>45157</v>
      </c>
      <c r="AK63">
        <v>50166</v>
      </c>
      <c r="AL63">
        <v>49162</v>
      </c>
      <c r="AM63">
        <v>53126</v>
      </c>
      <c r="AN63">
        <v>52034</v>
      </c>
      <c r="AO63">
        <v>50209</v>
      </c>
      <c r="AP63">
        <v>53199</v>
      </c>
      <c r="AQ63">
        <v>48295</v>
      </c>
      <c r="AR63">
        <v>49314</v>
      </c>
      <c r="AS63">
        <v>45307</v>
      </c>
    </row>
    <row r="64" spans="2:45" x14ac:dyDescent="0.3">
      <c r="B64" t="s">
        <v>127</v>
      </c>
      <c r="C64">
        <v>6319408</v>
      </c>
      <c r="D64">
        <v>6354074</v>
      </c>
      <c r="E64">
        <v>6391309</v>
      </c>
      <c r="F64">
        <v>6418773</v>
      </c>
      <c r="G64">
        <v>6441865</v>
      </c>
      <c r="H64">
        <v>6470365</v>
      </c>
      <c r="I64">
        <v>6504124</v>
      </c>
      <c r="J64">
        <v>6545106</v>
      </c>
      <c r="K64">
        <v>6593386</v>
      </c>
      <c r="L64">
        <v>6646912</v>
      </c>
      <c r="M64">
        <v>6715519</v>
      </c>
      <c r="N64" s="43" t="s">
        <v>127</v>
      </c>
      <c r="O64">
        <v>6799978</v>
      </c>
      <c r="P64">
        <v>6875364</v>
      </c>
      <c r="Q64">
        <v>6938265</v>
      </c>
      <c r="R64">
        <v>6993795</v>
      </c>
      <c r="S64">
        <v>7040687</v>
      </c>
      <c r="T64">
        <v>7071850</v>
      </c>
      <c r="U64">
        <v>7088906</v>
      </c>
      <c r="V64">
        <v>7110001</v>
      </c>
      <c r="W64">
        <v>7143991</v>
      </c>
      <c r="X64">
        <v>7184250</v>
      </c>
      <c r="Y64">
        <v>7229854</v>
      </c>
      <c r="Z64">
        <v>7284753</v>
      </c>
      <c r="AA64">
        <v>7339001</v>
      </c>
      <c r="AB64">
        <v>7389625</v>
      </c>
      <c r="AC64">
        <v>7437115</v>
      </c>
      <c r="AD64">
        <v>7483934</v>
      </c>
      <c r="AE64">
        <v>7551117</v>
      </c>
      <c r="AF64">
        <v>7647675</v>
      </c>
      <c r="AG64">
        <v>7743831</v>
      </c>
      <c r="AH64">
        <v>7824909</v>
      </c>
      <c r="AI64">
        <v>7912398</v>
      </c>
      <c r="AJ64">
        <v>7996861</v>
      </c>
      <c r="AK64">
        <v>8089346</v>
      </c>
      <c r="AL64">
        <v>8188649</v>
      </c>
      <c r="AM64">
        <v>8282396</v>
      </c>
      <c r="AN64">
        <v>8373338</v>
      </c>
      <c r="AO64">
        <v>8451840</v>
      </c>
      <c r="AP64">
        <v>8514329</v>
      </c>
      <c r="AQ64">
        <v>8575280</v>
      </c>
      <c r="AR64">
        <v>8638167</v>
      </c>
      <c r="AS64">
        <v>8703405</v>
      </c>
    </row>
    <row r="65" spans="2:45" x14ac:dyDescent="0.3">
      <c r="B65" t="s">
        <v>128</v>
      </c>
      <c r="C65">
        <v>6.4683274129475414</v>
      </c>
      <c r="D65">
        <v>6.8220798183968272</v>
      </c>
      <c r="E65">
        <v>6.8006413083767345</v>
      </c>
      <c r="F65">
        <v>6.4817684002846025</v>
      </c>
      <c r="G65">
        <v>7.0242080515502892</v>
      </c>
      <c r="H65">
        <v>6.8354721874268298</v>
      </c>
      <c r="I65">
        <v>6.5450781688663993</v>
      </c>
      <c r="J65">
        <v>6.1465773052415047</v>
      </c>
      <c r="K65">
        <v>6.2130444054086924</v>
      </c>
      <c r="L65">
        <v>6.1238963296038822</v>
      </c>
      <c r="M65">
        <v>5.9539701994737859</v>
      </c>
      <c r="N65" s="43" t="s">
        <v>128</v>
      </c>
      <c r="O65">
        <v>5.5289884761391876</v>
      </c>
      <c r="P65">
        <v>5.1520181331490233</v>
      </c>
      <c r="Q65">
        <v>4.9839549224481914</v>
      </c>
      <c r="R65">
        <v>6.7355420054491155</v>
      </c>
      <c r="S65">
        <v>6.5661206072646037</v>
      </c>
      <c r="T65">
        <v>5.9373431280358036</v>
      </c>
      <c r="U65">
        <v>5.0728560937329403</v>
      </c>
      <c r="V65">
        <v>4.7445844241090827</v>
      </c>
      <c r="W65">
        <v>4.6343843378302125</v>
      </c>
      <c r="X65">
        <v>4.4839753627727319</v>
      </c>
      <c r="Y65">
        <v>3.9935799533434562</v>
      </c>
      <c r="Z65">
        <v>3.9320482108315824</v>
      </c>
      <c r="AA65">
        <v>4.3733472716518227</v>
      </c>
      <c r="AB65">
        <v>4.9982238611566894</v>
      </c>
      <c r="AC65">
        <v>5.1038608385106325</v>
      </c>
      <c r="AD65">
        <v>5.6105518835414632</v>
      </c>
      <c r="AE65">
        <v>5.6832651381245975</v>
      </c>
      <c r="AF65">
        <v>5.7783574746573301</v>
      </c>
      <c r="AG65">
        <v>5.1309229243251817</v>
      </c>
      <c r="AH65">
        <v>5.5760392868466591</v>
      </c>
      <c r="AI65">
        <v>5.9620357823254091</v>
      </c>
      <c r="AJ65">
        <v>5.6468406791114667</v>
      </c>
      <c r="AK65">
        <v>6.2014902069957207</v>
      </c>
      <c r="AL65">
        <v>6.003676552750032</v>
      </c>
      <c r="AM65">
        <v>6.4143274482408223</v>
      </c>
      <c r="AN65">
        <v>6.214248129001839</v>
      </c>
      <c r="AO65">
        <v>5.940599916704528</v>
      </c>
      <c r="AP65">
        <v>6.2481729329463311</v>
      </c>
      <c r="AQ65">
        <v>5.631886072524745</v>
      </c>
      <c r="AR65">
        <v>5.7088500372822155</v>
      </c>
      <c r="AS65">
        <v>5.2056637603328806</v>
      </c>
    </row>
    <row r="66" spans="2:45" x14ac:dyDescent="0.3">
      <c r="B66" t="s">
        <v>129</v>
      </c>
      <c r="N66" s="43" t="s">
        <v>129</v>
      </c>
      <c r="O66">
        <v>5.5289884761391876</v>
      </c>
      <c r="P66">
        <v>10.681006609288211</v>
      </c>
      <c r="Q66">
        <v>15.664961531736402</v>
      </c>
      <c r="R66">
        <v>22.400503537185518</v>
      </c>
      <c r="S66">
        <v>28.966624144450122</v>
      </c>
      <c r="T66">
        <v>34.903967272485929</v>
      </c>
      <c r="U66">
        <v>39.976823366218866</v>
      </c>
      <c r="V66">
        <v>44.721407790327952</v>
      </c>
      <c r="W66">
        <v>49.355792128158164</v>
      </c>
      <c r="X66">
        <v>53.839767490930896</v>
      </c>
      <c r="Y66">
        <v>57.833347444274352</v>
      </c>
      <c r="Z66">
        <v>61.765395655105934</v>
      </c>
      <c r="AA66">
        <v>66.138742926757757</v>
      </c>
      <c r="AB66">
        <v>71.136966787914446</v>
      </c>
      <c r="AC66">
        <v>76.240827626425073</v>
      </c>
      <c r="AD66">
        <v>81.851379509966534</v>
      </c>
      <c r="AE66">
        <v>87.534644648091131</v>
      </c>
      <c r="AF66">
        <v>93.313002122748458</v>
      </c>
      <c r="AG66">
        <v>98.443925047073634</v>
      </c>
      <c r="AH66">
        <v>104.0199643339203</v>
      </c>
      <c r="AI66">
        <v>109.98200011624571</v>
      </c>
      <c r="AJ66">
        <v>115.62884079535718</v>
      </c>
      <c r="AK66">
        <v>121.83033100235289</v>
      </c>
      <c r="AL66">
        <v>127.83400755510293</v>
      </c>
      <c r="AM66">
        <v>134.24833500334375</v>
      </c>
      <c r="AN66">
        <v>140.4625831323456</v>
      </c>
      <c r="AO66">
        <v>146.40318304905014</v>
      </c>
      <c r="AP66">
        <v>152.65135598199646</v>
      </c>
      <c r="AQ66">
        <v>158.2832420545212</v>
      </c>
      <c r="AR66">
        <v>163.99209209180341</v>
      </c>
      <c r="AS66">
        <v>169.19775585213628</v>
      </c>
    </row>
    <row r="67" spans="2:45" x14ac:dyDescent="0.3">
      <c r="B67" t="s">
        <v>14</v>
      </c>
      <c r="N67" s="43" t="s">
        <v>14</v>
      </c>
      <c r="O67">
        <v>154600</v>
      </c>
      <c r="P67">
        <v>143830</v>
      </c>
      <c r="Q67">
        <v>147840</v>
      </c>
      <c r="R67">
        <v>154640</v>
      </c>
      <c r="S67">
        <v>157140</v>
      </c>
      <c r="T67">
        <v>149090</v>
      </c>
      <c r="U67">
        <v>149500</v>
      </c>
      <c r="V67">
        <v>142650</v>
      </c>
      <c r="W67">
        <v>141010</v>
      </c>
      <c r="X67">
        <v>135090</v>
      </c>
      <c r="Y67">
        <v>129500</v>
      </c>
      <c r="Z67">
        <v>136800</v>
      </c>
      <c r="AA67">
        <v>144060</v>
      </c>
      <c r="AB67">
        <v>154070</v>
      </c>
      <c r="AC67">
        <v>159450</v>
      </c>
      <c r="AD67">
        <v>160860</v>
      </c>
      <c r="AE67">
        <v>176640</v>
      </c>
      <c r="AF67">
        <v>148010</v>
      </c>
      <c r="AG67">
        <v>124980</v>
      </c>
      <c r="AH67">
        <v>106730</v>
      </c>
      <c r="AI67">
        <v>114030</v>
      </c>
      <c r="AJ67">
        <v>115590</v>
      </c>
      <c r="AK67">
        <v>109450</v>
      </c>
      <c r="AL67">
        <v>117820</v>
      </c>
      <c r="AM67">
        <v>142480</v>
      </c>
      <c r="AN67">
        <v>141880</v>
      </c>
      <c r="AO67">
        <v>162470</v>
      </c>
      <c r="AP67">
        <v>165490</v>
      </c>
      <c r="AQ67">
        <v>177880</v>
      </c>
      <c r="AR67">
        <v>146630</v>
      </c>
      <c r="AS67">
        <v>174930</v>
      </c>
    </row>
    <row r="68" spans="2:45" x14ac:dyDescent="0.3">
      <c r="B68" t="s">
        <v>130</v>
      </c>
      <c r="N68" s="43" t="s">
        <v>130</v>
      </c>
      <c r="O68">
        <v>47875000</v>
      </c>
      <c r="P68">
        <v>47998000</v>
      </c>
      <c r="Q68">
        <v>48102300</v>
      </c>
      <c r="R68">
        <v>48228800</v>
      </c>
      <c r="S68">
        <v>48383500</v>
      </c>
      <c r="T68">
        <v>48519100</v>
      </c>
      <c r="U68">
        <v>48664800</v>
      </c>
      <c r="V68">
        <v>48820600</v>
      </c>
      <c r="W68">
        <v>49032900</v>
      </c>
      <c r="X68">
        <v>49233300</v>
      </c>
      <c r="Y68">
        <v>49449700</v>
      </c>
      <c r="Z68">
        <v>49679300</v>
      </c>
      <c r="AA68">
        <v>49925500</v>
      </c>
      <c r="AB68">
        <v>50194600</v>
      </c>
      <c r="AC68">
        <v>50606000</v>
      </c>
      <c r="AD68">
        <v>50965200</v>
      </c>
      <c r="AE68">
        <v>51381100</v>
      </c>
      <c r="AF68">
        <v>51815900</v>
      </c>
      <c r="AG68">
        <v>52196400</v>
      </c>
      <c r="AH68">
        <v>52642500</v>
      </c>
      <c r="AI68">
        <v>53107200</v>
      </c>
      <c r="AJ68">
        <v>53493700</v>
      </c>
      <c r="AK68">
        <v>53865800</v>
      </c>
      <c r="AL68">
        <v>54316600</v>
      </c>
      <c r="AM68">
        <v>54786300</v>
      </c>
      <c r="AN68">
        <v>55268100</v>
      </c>
      <c r="AO68">
        <v>55619400</v>
      </c>
      <c r="AP68">
        <v>55977200</v>
      </c>
      <c r="AQ68">
        <v>56287000</v>
      </c>
      <c r="AR68">
        <v>56550000</v>
      </c>
      <c r="AS68">
        <v>56536400</v>
      </c>
    </row>
    <row r="69" spans="2:45" x14ac:dyDescent="0.3">
      <c r="B69" s="20" t="s">
        <v>131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 t="s">
        <v>131</v>
      </c>
      <c r="O69" s="20">
        <v>3.2292428198433418</v>
      </c>
      <c r="P69" s="20">
        <v>2.9965831909662901</v>
      </c>
      <c r="Q69" s="20">
        <v>3.0734497103049123</v>
      </c>
      <c r="R69" s="20">
        <v>3.2063829081378761</v>
      </c>
      <c r="S69" s="20">
        <v>3.2478014199055463</v>
      </c>
      <c r="T69" s="20">
        <v>3.0728105014313951</v>
      </c>
      <c r="U69" s="20">
        <v>3.0720356397231674</v>
      </c>
      <c r="V69" s="20">
        <v>2.9219223032900046</v>
      </c>
      <c r="W69" s="20">
        <v>2.8758241915122293</v>
      </c>
      <c r="X69" s="20">
        <v>2.7438745726977469</v>
      </c>
      <c r="Y69" s="20">
        <v>2.6188227633332457</v>
      </c>
      <c r="Z69" s="20">
        <v>2.7536619879909741</v>
      </c>
      <c r="AA69" s="20">
        <v>2.8854993940972049</v>
      </c>
      <c r="AB69" s="20">
        <v>3.069453686253103</v>
      </c>
      <c r="AC69" s="20">
        <v>3.1508121566612655</v>
      </c>
      <c r="AD69" s="20">
        <v>3.1562713380895202</v>
      </c>
      <c r="AE69" s="20">
        <v>3.437839983962975</v>
      </c>
      <c r="AF69" s="20">
        <v>2.8564591177611502</v>
      </c>
      <c r="AG69" s="20">
        <v>2.3944180058394831</v>
      </c>
      <c r="AH69" s="20">
        <v>2.0274493042693642</v>
      </c>
      <c r="AI69" s="20">
        <v>2.1471664859002169</v>
      </c>
      <c r="AJ69" s="20">
        <v>2.1608151987991109</v>
      </c>
      <c r="AK69" s="20">
        <v>2.0319015033657717</v>
      </c>
      <c r="AL69" s="20">
        <v>2.1691342978021453</v>
      </c>
      <c r="AM69" s="20">
        <v>2.6006501625406351</v>
      </c>
      <c r="AN69" s="20">
        <v>2.5671228068270846</v>
      </c>
      <c r="AO69" s="20">
        <v>2.9211030683538475</v>
      </c>
      <c r="AP69" s="20">
        <v>2.9563822413411178</v>
      </c>
      <c r="AQ69" s="20">
        <v>3.1602323804786185</v>
      </c>
      <c r="AR69" s="20">
        <v>2.5929266136162687</v>
      </c>
      <c r="AS69" s="20">
        <v>3.0941128193517802</v>
      </c>
    </row>
    <row r="70" spans="2:45" x14ac:dyDescent="0.3">
      <c r="B70" t="s">
        <v>132</v>
      </c>
      <c r="N70" s="43" t="s">
        <v>132</v>
      </c>
      <c r="O70">
        <v>3.2292428198433418</v>
      </c>
      <c r="P70">
        <v>6.2258260108096319</v>
      </c>
      <c r="Q70">
        <v>9.2992757211145438</v>
      </c>
      <c r="R70">
        <v>12.505658629252419</v>
      </c>
      <c r="S70">
        <v>15.753460049157965</v>
      </c>
      <c r="T70">
        <v>18.82627055058936</v>
      </c>
      <c r="U70">
        <v>21.898306190312528</v>
      </c>
      <c r="V70">
        <v>24.820228493602531</v>
      </c>
      <c r="W70">
        <v>27.696052685114761</v>
      </c>
      <c r="X70">
        <v>30.439927257812506</v>
      </c>
      <c r="Y70">
        <v>33.058750021145755</v>
      </c>
      <c r="Z70">
        <v>35.812412009136729</v>
      </c>
      <c r="AA70">
        <v>38.697911403233931</v>
      </c>
      <c r="AB70">
        <v>41.767365089487036</v>
      </c>
      <c r="AC70">
        <v>44.918177246148304</v>
      </c>
      <c r="AD70">
        <v>48.074448584237821</v>
      </c>
      <c r="AE70">
        <v>51.512288568200795</v>
      </c>
      <c r="AF70">
        <v>54.368747685961942</v>
      </c>
      <c r="AG70">
        <v>56.763165691801426</v>
      </c>
      <c r="AH70">
        <v>58.790614996070786</v>
      </c>
      <c r="AI70">
        <v>60.937781481971001</v>
      </c>
      <c r="AJ70">
        <v>63.098596680770115</v>
      </c>
      <c r="AK70">
        <v>65.130498184135888</v>
      </c>
      <c r="AL70">
        <v>67.299632481938033</v>
      </c>
      <c r="AM70">
        <v>69.900282644478665</v>
      </c>
      <c r="AN70">
        <v>72.467405451305751</v>
      </c>
      <c r="AO70">
        <v>75.388508519659595</v>
      </c>
      <c r="AP70">
        <v>78.344890761000713</v>
      </c>
      <c r="AQ70">
        <v>81.505123141479331</v>
      </c>
      <c r="AR70">
        <v>84.098049755095602</v>
      </c>
      <c r="AS70">
        <v>87.19216257444738</v>
      </c>
    </row>
    <row r="71" spans="2:45" x14ac:dyDescent="0.3">
      <c r="B71" t="s">
        <v>133</v>
      </c>
      <c r="D71">
        <v>4.8520001880434762</v>
      </c>
      <c r="E71">
        <v>5.40967147759934</v>
      </c>
      <c r="F71">
        <v>5.192061845247137</v>
      </c>
      <c r="G71">
        <v>5.7251574235383806</v>
      </c>
      <c r="H71">
        <v>5.3993863539729023</v>
      </c>
      <c r="I71">
        <v>5.1725954495522171</v>
      </c>
      <c r="J71">
        <v>5.172171853744663</v>
      </c>
      <c r="K71">
        <v>5.4443760302218935</v>
      </c>
      <c r="L71">
        <v>5.7497206781112871</v>
      </c>
      <c r="M71">
        <v>5.9153253550765932</v>
      </c>
      <c r="N71" s="43" t="s">
        <v>133</v>
      </c>
      <c r="O71">
        <v>5.6439818127911083</v>
      </c>
      <c r="P71">
        <v>5.0791790678012116</v>
      </c>
      <c r="Q71">
        <v>4.718291159361482</v>
      </c>
      <c r="R71">
        <v>4.9558893539534168</v>
      </c>
      <c r="S71">
        <v>4.8820925922602845</v>
      </c>
      <c r="T71">
        <v>4.8261863439931183</v>
      </c>
      <c r="U71">
        <v>4.9559906515098913</v>
      </c>
      <c r="V71">
        <v>4.8091177339768345</v>
      </c>
      <c r="W71">
        <v>4.8337316777810937</v>
      </c>
      <c r="X71">
        <v>4.8435117179541356</v>
      </c>
      <c r="Y71">
        <v>4.786560388871159</v>
      </c>
      <c r="Z71">
        <v>4.7438376683835095</v>
      </c>
      <c r="AA71">
        <v>4.8405917258680935</v>
      </c>
      <c r="AB71">
        <v>5.3031298389095625</v>
      </c>
      <c r="AC71">
        <v>5.3326490926402954</v>
      </c>
      <c r="AD71">
        <v>5.7750517255168301</v>
      </c>
      <c r="AE71">
        <v>5.9701691823681413</v>
      </c>
      <c r="AF71">
        <v>5.7124779617764032</v>
      </c>
      <c r="AG71">
        <v>4.5231615030619787</v>
      </c>
      <c r="AH71">
        <v>3.8633045792763401</v>
      </c>
      <c r="AI71">
        <v>3.9143897901145079</v>
      </c>
      <c r="AJ71">
        <v>3.8732418273030955</v>
      </c>
      <c r="AK71">
        <v>3.7195258742383568</v>
      </c>
      <c r="AL71">
        <v>3.6545818031453292</v>
      </c>
      <c r="AM71">
        <v>3.7100046695695594</v>
      </c>
      <c r="AN71">
        <v>3.9324100638377559</v>
      </c>
      <c r="AO71">
        <v>4.2027153821334728</v>
      </c>
      <c r="AP71">
        <v>4.5993572845458326</v>
      </c>
      <c r="AQ71">
        <v>4.7353938874547561</v>
      </c>
      <c r="AR71">
        <v>4.5961146397934893</v>
      </c>
      <c r="AS71">
        <v>4.6075061518470495</v>
      </c>
    </row>
    <row r="72" spans="2:45" x14ac:dyDescent="0.3">
      <c r="O72">
        <v>5.6439818127911083</v>
      </c>
      <c r="P72">
        <v>10.723160880592321</v>
      </c>
      <c r="Q72">
        <v>15.441452039953802</v>
      </c>
      <c r="R72">
        <v>20.397341393907219</v>
      </c>
      <c r="S72">
        <v>25.279433986167504</v>
      </c>
      <c r="T72">
        <v>30.105620330160622</v>
      </c>
      <c r="U72">
        <v>35.061610981670512</v>
      </c>
      <c r="V72">
        <v>39.870728715647346</v>
      </c>
      <c r="W72">
        <v>44.704460393428441</v>
      </c>
      <c r="X72">
        <v>49.547972111382578</v>
      </c>
      <c r="Y72">
        <v>54.334532500253736</v>
      </c>
      <c r="Z72">
        <v>59.07837016863725</v>
      </c>
      <c r="AA72">
        <v>63.918961894505344</v>
      </c>
      <c r="AB72">
        <v>69.222091733414914</v>
      </c>
      <c r="AC72">
        <v>74.554740826055209</v>
      </c>
      <c r="AD72">
        <v>80.329792551572041</v>
      </c>
      <c r="AE72">
        <v>86.299961733940179</v>
      </c>
      <c r="AF72">
        <v>92.01243969571658</v>
      </c>
      <c r="AG72">
        <v>96.535601198778565</v>
      </c>
      <c r="AH72">
        <v>100.39890577805491</v>
      </c>
      <c r="AI72">
        <v>104.31329556816942</v>
      </c>
      <c r="AJ72">
        <v>108.18653739547251</v>
      </c>
      <c r="AK72">
        <v>111.90606326971087</v>
      </c>
      <c r="AL72">
        <v>115.5606450728562</v>
      </c>
      <c r="AM72">
        <v>119.27064974242576</v>
      </c>
      <c r="AN72">
        <v>123.20305980626351</v>
      </c>
      <c r="AO72">
        <v>127.40577518839699</v>
      </c>
      <c r="AP72">
        <v>132.00513247294282</v>
      </c>
      <c r="AQ72">
        <v>136.74052636039758</v>
      </c>
      <c r="AR72">
        <v>141.33664100019107</v>
      </c>
      <c r="AS72">
        <v>145.94414715203811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5D750-71FC-4600-8088-39AF30A72731}">
  <dimension ref="A1:Q30"/>
  <sheetViews>
    <sheetView zoomScale="70" zoomScaleNormal="70" workbookViewId="0">
      <selection activeCell="A2" sqref="A2:XFD13"/>
    </sheetView>
  </sheetViews>
  <sheetFormatPr defaultRowHeight="14.4" x14ac:dyDescent="0.3"/>
  <cols>
    <col min="2" max="2" width="34.109375" bestFit="1" customWidth="1"/>
    <col min="3" max="13" width="13.33203125" bestFit="1" customWidth="1"/>
    <col min="14" max="14" width="12.21875" bestFit="1" customWidth="1"/>
    <col min="15" max="15" width="8.88671875" style="30"/>
  </cols>
  <sheetData>
    <row r="1" spans="1:17" x14ac:dyDescent="0.3">
      <c r="C1" s="1">
        <v>2010</v>
      </c>
      <c r="D1" s="1">
        <v>2011</v>
      </c>
      <c r="E1" s="1">
        <v>2012</v>
      </c>
      <c r="F1" s="1">
        <v>2013</v>
      </c>
      <c r="G1" s="1">
        <v>2014</v>
      </c>
      <c r="H1" s="1">
        <v>2015</v>
      </c>
      <c r="I1" s="1">
        <v>2016</v>
      </c>
      <c r="J1" s="1">
        <v>2017</v>
      </c>
      <c r="K1" s="1">
        <v>2018</v>
      </c>
      <c r="L1" s="1">
        <v>2019</v>
      </c>
      <c r="M1" s="1">
        <v>2020</v>
      </c>
      <c r="N1" s="1">
        <v>2021</v>
      </c>
      <c r="P1" s="1" t="s">
        <v>182</v>
      </c>
    </row>
    <row r="2" spans="1:17" s="7" customFormat="1" x14ac:dyDescent="0.3">
      <c r="A2" s="7" t="s">
        <v>16</v>
      </c>
      <c r="B2" s="40" t="s">
        <v>193</v>
      </c>
      <c r="C2" s="41">
        <v>39555</v>
      </c>
      <c r="D2" s="41">
        <v>46941</v>
      </c>
      <c r="E2" s="41">
        <v>41824</v>
      </c>
      <c r="F2" s="41">
        <v>47624</v>
      </c>
      <c r="G2" s="41">
        <v>50566</v>
      </c>
      <c r="H2" s="41">
        <v>52836</v>
      </c>
      <c r="I2" s="41">
        <v>61900</v>
      </c>
      <c r="J2" s="41">
        <v>72471</v>
      </c>
      <c r="K2" s="41">
        <v>60360</v>
      </c>
      <c r="L2" s="41">
        <v>70269</v>
      </c>
      <c r="M2" s="41">
        <v>64069</v>
      </c>
      <c r="N2" s="41">
        <v>60686</v>
      </c>
      <c r="O2" s="42"/>
      <c r="P2" s="7" t="s">
        <v>207</v>
      </c>
    </row>
    <row r="3" spans="1:17" s="33" customFormat="1" x14ac:dyDescent="0.3">
      <c r="B3" s="39" t="s">
        <v>194</v>
      </c>
      <c r="C3" s="38">
        <v>75</v>
      </c>
      <c r="D3" s="38">
        <v>140</v>
      </c>
      <c r="E3" s="38">
        <v>222</v>
      </c>
      <c r="F3" s="38">
        <v>112</v>
      </c>
      <c r="G3" s="38">
        <v>227</v>
      </c>
      <c r="H3" s="38">
        <v>161</v>
      </c>
      <c r="I3" s="38">
        <v>186</v>
      </c>
      <c r="J3" s="38">
        <v>482</v>
      </c>
      <c r="K3" s="38">
        <v>654</v>
      </c>
      <c r="L3" s="38">
        <v>1083</v>
      </c>
      <c r="M3" s="38">
        <v>277</v>
      </c>
      <c r="N3" s="38">
        <v>594</v>
      </c>
      <c r="O3" s="31"/>
      <c r="P3" t="s">
        <v>183</v>
      </c>
    </row>
    <row r="4" spans="1:17" s="33" customFormat="1" x14ac:dyDescent="0.3">
      <c r="B4" s="39" t="s">
        <v>195</v>
      </c>
      <c r="C4" s="38">
        <v>11370</v>
      </c>
      <c r="D4" s="38">
        <v>14728</v>
      </c>
      <c r="E4" s="38">
        <v>11628</v>
      </c>
      <c r="F4" s="38">
        <v>15532</v>
      </c>
      <c r="G4" s="38">
        <v>15031</v>
      </c>
      <c r="H4" s="38">
        <v>13192</v>
      </c>
      <c r="I4" s="38">
        <v>16544</v>
      </c>
      <c r="J4" s="38">
        <v>21848</v>
      </c>
      <c r="K4" s="38">
        <v>13565</v>
      </c>
      <c r="L4" s="38">
        <v>15539</v>
      </c>
      <c r="M4" s="38">
        <v>13742</v>
      </c>
      <c r="N4" s="38">
        <v>12792</v>
      </c>
      <c r="O4" s="31"/>
      <c r="P4" s="33" t="s">
        <v>186</v>
      </c>
    </row>
    <row r="5" spans="1:17" s="33" customFormat="1" x14ac:dyDescent="0.3">
      <c r="B5" s="39" t="s">
        <v>196</v>
      </c>
      <c r="C5" s="38">
        <f>C2-(SUM(C3:C4))</f>
        <v>28110</v>
      </c>
      <c r="D5" s="38">
        <f t="shared" ref="D5:N5" si="0">D2-(SUM(D3:D4))</f>
        <v>32073</v>
      </c>
      <c r="E5" s="38">
        <f t="shared" si="0"/>
        <v>29974</v>
      </c>
      <c r="F5" s="38">
        <f t="shared" si="0"/>
        <v>31980</v>
      </c>
      <c r="G5" s="38">
        <f t="shared" si="0"/>
        <v>35308</v>
      </c>
      <c r="H5" s="38">
        <f t="shared" si="0"/>
        <v>39483</v>
      </c>
      <c r="I5" s="38">
        <f t="shared" si="0"/>
        <v>45170</v>
      </c>
      <c r="J5" s="38">
        <f t="shared" si="0"/>
        <v>50141</v>
      </c>
      <c r="K5" s="38">
        <f t="shared" si="0"/>
        <v>46141</v>
      </c>
      <c r="L5" s="38">
        <f t="shared" si="0"/>
        <v>53647</v>
      </c>
      <c r="M5" s="38">
        <f t="shared" si="0"/>
        <v>50050</v>
      </c>
      <c r="N5" s="38">
        <f t="shared" si="0"/>
        <v>47300</v>
      </c>
      <c r="O5" s="31"/>
    </row>
    <row r="6" spans="1:17" s="33" customFormat="1" x14ac:dyDescent="0.3">
      <c r="B6" s="39" t="s">
        <v>197</v>
      </c>
      <c r="C6" s="38">
        <f>SUM(C3:C4)</f>
        <v>11445</v>
      </c>
      <c r="D6" s="38">
        <f t="shared" ref="D6:N6" si="1">SUM(D3:D4)</f>
        <v>14868</v>
      </c>
      <c r="E6" s="38">
        <f t="shared" si="1"/>
        <v>11850</v>
      </c>
      <c r="F6" s="38">
        <f t="shared" si="1"/>
        <v>15644</v>
      </c>
      <c r="G6" s="38">
        <f t="shared" si="1"/>
        <v>15258</v>
      </c>
      <c r="H6" s="38">
        <f t="shared" si="1"/>
        <v>13353</v>
      </c>
      <c r="I6" s="38">
        <f t="shared" si="1"/>
        <v>16730</v>
      </c>
      <c r="J6" s="38">
        <f t="shared" si="1"/>
        <v>22330</v>
      </c>
      <c r="K6" s="38">
        <f t="shared" si="1"/>
        <v>14219</v>
      </c>
      <c r="L6" s="38">
        <f t="shared" si="1"/>
        <v>16622</v>
      </c>
      <c r="M6" s="38">
        <f t="shared" si="1"/>
        <v>14019</v>
      </c>
      <c r="N6" s="38">
        <f t="shared" si="1"/>
        <v>13386</v>
      </c>
      <c r="O6" s="31"/>
      <c r="P6" s="33" t="s">
        <v>190</v>
      </c>
    </row>
    <row r="7" spans="1:17" s="33" customFormat="1" x14ac:dyDescent="0.3">
      <c r="B7" s="10" t="s">
        <v>185</v>
      </c>
      <c r="C7" s="35">
        <f>C6/C2</f>
        <v>0.28934395145999242</v>
      </c>
      <c r="D7" s="35">
        <f t="shared" ref="D7:N7" si="2">D6/D2</f>
        <v>0.31673803284974755</v>
      </c>
      <c r="E7" s="35">
        <f t="shared" si="2"/>
        <v>0.28333014537107881</v>
      </c>
      <c r="F7" s="35">
        <f t="shared" si="2"/>
        <v>0.32848983705694607</v>
      </c>
      <c r="G7" s="35">
        <f t="shared" si="2"/>
        <v>0.30174425503302615</v>
      </c>
      <c r="H7" s="35">
        <f t="shared" si="2"/>
        <v>0.25272541449012037</v>
      </c>
      <c r="I7" s="35">
        <f t="shared" si="2"/>
        <v>0.27027463651050082</v>
      </c>
      <c r="J7" s="35">
        <f t="shared" si="2"/>
        <v>0.3081232492997199</v>
      </c>
      <c r="K7" s="35">
        <f t="shared" si="2"/>
        <v>0.23556991385023193</v>
      </c>
      <c r="L7" s="35">
        <f t="shared" si="2"/>
        <v>0.23654812221605545</v>
      </c>
      <c r="M7" s="35">
        <f t="shared" si="2"/>
        <v>0.21881096942359018</v>
      </c>
      <c r="N7" s="35">
        <f t="shared" si="2"/>
        <v>0.22057805754210197</v>
      </c>
      <c r="O7" s="31"/>
      <c r="P7" s="33" t="s">
        <v>189</v>
      </c>
    </row>
    <row r="8" spans="1:17" s="33" customFormat="1" x14ac:dyDescent="0.3">
      <c r="B8" s="33" t="s">
        <v>167</v>
      </c>
      <c r="C8" s="34">
        <v>33814</v>
      </c>
      <c r="D8" s="34">
        <v>36802</v>
      </c>
      <c r="E8" s="34">
        <v>38768</v>
      </c>
      <c r="F8" s="34">
        <v>40887</v>
      </c>
      <c r="G8" s="34">
        <v>43122</v>
      </c>
      <c r="H8" s="34">
        <v>48246</v>
      </c>
      <c r="I8" s="34">
        <v>47940</v>
      </c>
      <c r="J8" s="34">
        <v>52194</v>
      </c>
      <c r="K8" s="34">
        <v>57128</v>
      </c>
      <c r="L8" s="36">
        <v>56413</v>
      </c>
      <c r="M8" s="36">
        <v>54967</v>
      </c>
      <c r="N8" s="34">
        <v>60689</v>
      </c>
      <c r="O8" s="30"/>
    </row>
    <row r="9" spans="1:17" x14ac:dyDescent="0.3">
      <c r="B9" t="s">
        <v>168</v>
      </c>
      <c r="C9" s="24">
        <f>C8*(1-C7)</f>
        <v>24030.123625331813</v>
      </c>
      <c r="D9" s="24">
        <f t="shared" ref="D9:N9" si="3">D8*(1-D7)</f>
        <v>25145.406915063591</v>
      </c>
      <c r="E9" s="24">
        <f t="shared" si="3"/>
        <v>27783.856924254018</v>
      </c>
      <c r="F9" s="24">
        <f t="shared" si="3"/>
        <v>27456.036032252647</v>
      </c>
      <c r="G9" s="24">
        <f t="shared" si="3"/>
        <v>30110.184234465847</v>
      </c>
      <c r="H9" s="24">
        <f t="shared" si="3"/>
        <v>36053.009652509652</v>
      </c>
      <c r="I9" s="24">
        <f t="shared" si="3"/>
        <v>34983.033925686585</v>
      </c>
      <c r="J9" s="24">
        <f t="shared" si="3"/>
        <v>36111.815126050416</v>
      </c>
      <c r="K9" s="24">
        <f t="shared" si="3"/>
        <v>43670.361961563947</v>
      </c>
      <c r="L9" s="24">
        <f t="shared" si="3"/>
        <v>43068.610781425661</v>
      </c>
      <c r="M9" s="24">
        <f t="shared" si="3"/>
        <v>42939.617443693518</v>
      </c>
      <c r="N9" s="24">
        <f t="shared" si="3"/>
        <v>47302.338265827377</v>
      </c>
    </row>
    <row r="10" spans="1:17" x14ac:dyDescent="0.3">
      <c r="B10" t="s">
        <v>184</v>
      </c>
      <c r="C10" s="24">
        <f>C8*C7</f>
        <v>9783.8763746681834</v>
      </c>
      <c r="D10" s="24">
        <f t="shared" ref="D10:N10" si="4">D8*D7</f>
        <v>11656.593084936409</v>
      </c>
      <c r="E10" s="24">
        <f t="shared" si="4"/>
        <v>10984.143075745984</v>
      </c>
      <c r="F10" s="24">
        <f t="shared" si="4"/>
        <v>13430.963967747353</v>
      </c>
      <c r="G10" s="24">
        <f t="shared" si="4"/>
        <v>13011.815765534155</v>
      </c>
      <c r="H10" s="24">
        <f t="shared" si="4"/>
        <v>12192.990347490348</v>
      </c>
      <c r="I10" s="24">
        <f t="shared" si="4"/>
        <v>12956.96607431341</v>
      </c>
      <c r="J10" s="24">
        <f t="shared" si="4"/>
        <v>16082.18487394958</v>
      </c>
      <c r="K10" s="24">
        <f t="shared" si="4"/>
        <v>13457.638038436049</v>
      </c>
      <c r="L10" s="24">
        <f t="shared" si="4"/>
        <v>13344.389218574335</v>
      </c>
      <c r="M10" s="24">
        <f t="shared" si="4"/>
        <v>12027.382556306482</v>
      </c>
      <c r="N10" s="24">
        <f t="shared" si="4"/>
        <v>13386.661734172627</v>
      </c>
      <c r="P10" s="37"/>
      <c r="Q10" t="s">
        <v>192</v>
      </c>
    </row>
    <row r="11" spans="1:17" x14ac:dyDescent="0.3">
      <c r="B11" t="s">
        <v>169</v>
      </c>
      <c r="C11" s="24">
        <v>8363404</v>
      </c>
      <c r="D11" s="24">
        <v>8391643</v>
      </c>
      <c r="E11" s="24">
        <v>8429991</v>
      </c>
      <c r="F11" s="24">
        <v>8479823</v>
      </c>
      <c r="G11" s="24">
        <v>8546356</v>
      </c>
      <c r="H11" s="24">
        <v>8642699</v>
      </c>
      <c r="I11" s="24">
        <v>8736668</v>
      </c>
      <c r="J11" s="24">
        <v>8797566</v>
      </c>
      <c r="K11" s="24">
        <v>8840521</v>
      </c>
      <c r="L11" s="24">
        <v>8879920</v>
      </c>
      <c r="M11" s="24">
        <v>8916864</v>
      </c>
      <c r="N11" s="24">
        <v>8955797</v>
      </c>
    </row>
    <row r="12" spans="1:17" x14ac:dyDescent="0.3">
      <c r="B12" t="s">
        <v>170</v>
      </c>
      <c r="C12" s="25">
        <f>C8/(C11/1000)</f>
        <v>4.0430905884733059</v>
      </c>
      <c r="D12" s="25">
        <f t="shared" ref="D12:N12" si="5">D8/(D11/1000)</f>
        <v>4.3855535799127772</v>
      </c>
      <c r="E12" s="25">
        <f t="shared" si="5"/>
        <v>4.5988186701504192</v>
      </c>
      <c r="F12" s="25">
        <f t="shared" si="5"/>
        <v>4.8216808298946807</v>
      </c>
      <c r="G12" s="25">
        <f t="shared" si="5"/>
        <v>5.0456592259905859</v>
      </c>
      <c r="H12" s="25">
        <f t="shared" si="5"/>
        <v>5.5822839601379153</v>
      </c>
      <c r="I12" s="25">
        <f t="shared" si="5"/>
        <v>5.4872177814242225</v>
      </c>
      <c r="J12" s="25">
        <f t="shared" si="5"/>
        <v>5.9327773159076038</v>
      </c>
      <c r="K12" s="25">
        <f t="shared" si="5"/>
        <v>6.4620625865828494</v>
      </c>
      <c r="L12" s="25">
        <f t="shared" si="5"/>
        <v>6.3528725484013373</v>
      </c>
      <c r="M12" s="25">
        <f t="shared" si="5"/>
        <v>6.1643869414179697</v>
      </c>
      <c r="N12" s="25">
        <f t="shared" si="5"/>
        <v>6.7765046483300146</v>
      </c>
    </row>
    <row r="13" spans="1:17" x14ac:dyDescent="0.3">
      <c r="B13" t="s">
        <v>171</v>
      </c>
      <c r="C13" s="25">
        <f>SUM($C$12:C12)</f>
        <v>4.0430905884733059</v>
      </c>
      <c r="D13" s="25">
        <f>SUM($C$12:D12)</f>
        <v>8.4286441683860822</v>
      </c>
      <c r="E13" s="25">
        <f>SUM($C$12:E12)</f>
        <v>13.027462838536501</v>
      </c>
      <c r="F13" s="25">
        <f>SUM($C$12:F12)</f>
        <v>17.849143668431182</v>
      </c>
      <c r="G13" s="25">
        <f>SUM($C$12:G12)</f>
        <v>22.894802894421769</v>
      </c>
      <c r="H13" s="25">
        <f>SUM($C$12:H12)</f>
        <v>28.477086854559683</v>
      </c>
      <c r="I13" s="25">
        <f>SUM($C$12:I12)</f>
        <v>33.964304635983908</v>
      </c>
      <c r="J13" s="25">
        <f>SUM($C$12:J12)</f>
        <v>39.897081951891508</v>
      </c>
      <c r="K13" s="25">
        <f>SUM($C$12:K12)</f>
        <v>46.359144538474354</v>
      </c>
      <c r="L13" s="25">
        <f>SUM($C$12:L12)</f>
        <v>52.71201708687569</v>
      </c>
      <c r="M13" s="25">
        <f>SUM($C$12:M12)</f>
        <v>58.876404028293663</v>
      </c>
      <c r="N13" s="25">
        <f>SUM($C$12:N12)</f>
        <v>65.652908676623682</v>
      </c>
    </row>
    <row r="14" spans="1:17" x14ac:dyDescent="0.3">
      <c r="B14" t="s">
        <v>172</v>
      </c>
      <c r="C14" s="25">
        <f>C9/(C11/1000)</f>
        <v>2.8732467814937328</v>
      </c>
      <c r="D14" s="25">
        <f t="shared" ref="D14:N14" si="6">D9/(D11/1000)</f>
        <v>2.9964819660540365</v>
      </c>
      <c r="E14" s="25">
        <f t="shared" si="6"/>
        <v>3.2958347078014696</v>
      </c>
      <c r="F14" s="25">
        <f t="shared" si="6"/>
        <v>3.2378076797419766</v>
      </c>
      <c r="G14" s="25">
        <f t="shared" si="6"/>
        <v>3.5231605416935414</v>
      </c>
      <c r="H14" s="25">
        <f t="shared" si="6"/>
        <v>4.1714989325105094</v>
      </c>
      <c r="I14" s="25">
        <f t="shared" si="6"/>
        <v>4.0041619900958336</v>
      </c>
      <c r="J14" s="25">
        <f t="shared" si="6"/>
        <v>4.1047506919584817</v>
      </c>
      <c r="K14" s="25">
        <f t="shared" si="6"/>
        <v>4.9397950597667197</v>
      </c>
      <c r="L14" s="25">
        <f t="shared" si="6"/>
        <v>4.8501124763990733</v>
      </c>
      <c r="M14" s="25">
        <f t="shared" si="6"/>
        <v>4.8155514588641832</v>
      </c>
      <c r="N14" s="25">
        <f t="shared" si="6"/>
        <v>5.2817564160763553</v>
      </c>
    </row>
    <row r="15" spans="1:17" x14ac:dyDescent="0.3">
      <c r="B15" t="s">
        <v>173</v>
      </c>
      <c r="C15" s="25">
        <f>SUM($C$14:C14)</f>
        <v>2.8732467814937328</v>
      </c>
      <c r="D15" s="25">
        <f>SUM($C$14:D14)</f>
        <v>5.8697287475477697</v>
      </c>
      <c r="E15" s="25">
        <f>SUM($C$14:E14)</f>
        <v>9.1655634553492398</v>
      </c>
      <c r="F15" s="25">
        <f>SUM($C$14:F14)</f>
        <v>12.403371135091216</v>
      </c>
      <c r="G15" s="25">
        <f>SUM($C$14:G14)</f>
        <v>15.926531676784759</v>
      </c>
      <c r="H15" s="25">
        <f>SUM($C$14:H14)</f>
        <v>20.098030609295268</v>
      </c>
      <c r="I15" s="25">
        <f>SUM($C$14:I14)</f>
        <v>24.102192599391103</v>
      </c>
      <c r="J15" s="25">
        <f>SUM($C$14:J14)</f>
        <v>28.206943291349585</v>
      </c>
      <c r="K15" s="25">
        <f>SUM($C$14:K14)</f>
        <v>33.146738351116305</v>
      </c>
      <c r="L15" s="25">
        <f>SUM($C$14:L14)</f>
        <v>37.996850827515381</v>
      </c>
      <c r="M15" s="25">
        <f>SUM($C$14:M14)</f>
        <v>42.812402286379566</v>
      </c>
      <c r="N15" s="25">
        <f>SUM($C$14:N14)</f>
        <v>48.094158702455921</v>
      </c>
    </row>
    <row r="16" spans="1:17" x14ac:dyDescent="0.3">
      <c r="B16" t="s">
        <v>174</v>
      </c>
      <c r="C16" s="26">
        <f>C10/(C11/1000)</f>
        <v>1.1698438069795722</v>
      </c>
      <c r="D16" s="26">
        <f t="shared" ref="D16:N16" si="7">D10/(D11/1000)</f>
        <v>1.3890716138587411</v>
      </c>
      <c r="E16" s="26">
        <f t="shared" si="7"/>
        <v>1.3029839623489496</v>
      </c>
      <c r="F16" s="26">
        <f t="shared" si="7"/>
        <v>1.5838731501527039</v>
      </c>
      <c r="G16" s="26">
        <f t="shared" si="7"/>
        <v>1.5224986842970449</v>
      </c>
      <c r="H16" s="26">
        <f t="shared" si="7"/>
        <v>1.4107850276274052</v>
      </c>
      <c r="I16" s="26">
        <f t="shared" si="7"/>
        <v>1.4830557913283886</v>
      </c>
      <c r="J16" s="26">
        <f t="shared" si="7"/>
        <v>1.8280266239491216</v>
      </c>
      <c r="K16" s="26">
        <f t="shared" si="7"/>
        <v>1.5222675268161285</v>
      </c>
      <c r="L16" s="26">
        <f t="shared" si="7"/>
        <v>1.5027600720022629</v>
      </c>
      <c r="M16" s="26">
        <f t="shared" si="7"/>
        <v>1.348835482553786</v>
      </c>
      <c r="N16" s="26">
        <f t="shared" si="7"/>
        <v>1.4947482322536594</v>
      </c>
    </row>
    <row r="17" spans="1:17" s="7" customFormat="1" x14ac:dyDescent="0.3">
      <c r="A17" s="43" t="s">
        <v>11</v>
      </c>
      <c r="B17" s="40" t="s">
        <v>198</v>
      </c>
      <c r="C17" s="40">
        <v>34255</v>
      </c>
      <c r="D17" s="40">
        <v>33459</v>
      </c>
      <c r="E17" s="40">
        <v>30780</v>
      </c>
      <c r="F17" s="40">
        <v>28073</v>
      </c>
      <c r="G17" s="40">
        <v>25203</v>
      </c>
      <c r="H17" s="40">
        <v>32044</v>
      </c>
      <c r="I17" s="40">
        <v>36962</v>
      </c>
      <c r="J17" s="40">
        <v>44292</v>
      </c>
      <c r="K17" s="40">
        <v>43902</v>
      </c>
      <c r="L17" s="40">
        <v>36596</v>
      </c>
      <c r="M17" s="40">
        <v>39092</v>
      </c>
      <c r="N17" s="40">
        <v>46540</v>
      </c>
      <c r="O17" s="32"/>
      <c r="P17" s="7" t="s">
        <v>187</v>
      </c>
    </row>
    <row r="18" spans="1:17" s="33" customFormat="1" x14ac:dyDescent="0.3">
      <c r="A18" s="43"/>
      <c r="B18" s="39" t="s">
        <v>199</v>
      </c>
      <c r="C18" s="39">
        <v>12043</v>
      </c>
      <c r="D18" s="39">
        <v>6725</v>
      </c>
      <c r="E18" s="39">
        <v>6418</v>
      </c>
      <c r="F18" s="39">
        <v>6417</v>
      </c>
      <c r="G18" s="39">
        <v>7380</v>
      </c>
      <c r="H18" s="39">
        <v>8534</v>
      </c>
      <c r="I18" s="39">
        <v>7938</v>
      </c>
      <c r="J18" s="39">
        <v>8105</v>
      </c>
      <c r="K18" s="39">
        <v>8627</v>
      </c>
      <c r="L18" s="39">
        <v>7816</v>
      </c>
      <c r="M18" s="39">
        <v>9259</v>
      </c>
      <c r="N18" s="39">
        <v>8865</v>
      </c>
      <c r="O18" s="45"/>
      <c r="P18" t="s">
        <v>204</v>
      </c>
    </row>
    <row r="19" spans="1:17" s="33" customFormat="1" x14ac:dyDescent="0.3">
      <c r="A19" s="43"/>
      <c r="B19" s="39" t="s">
        <v>202</v>
      </c>
      <c r="C19" s="39" t="s">
        <v>203</v>
      </c>
      <c r="D19" s="39" t="s">
        <v>203</v>
      </c>
      <c r="E19" s="39" t="s">
        <v>203</v>
      </c>
      <c r="F19" s="39" t="s">
        <v>203</v>
      </c>
      <c r="G19" s="39" t="s">
        <v>203</v>
      </c>
      <c r="H19" s="39" t="s">
        <v>203</v>
      </c>
      <c r="I19" s="39" t="s">
        <v>203</v>
      </c>
      <c r="J19" s="39" t="s">
        <v>203</v>
      </c>
      <c r="K19" s="39" t="s">
        <v>203</v>
      </c>
      <c r="L19" s="39" t="s">
        <v>203</v>
      </c>
      <c r="M19" s="39" t="s">
        <v>203</v>
      </c>
      <c r="N19" s="39" t="s">
        <v>203</v>
      </c>
      <c r="O19" s="30"/>
      <c r="P19" t="s">
        <v>188</v>
      </c>
    </row>
    <row r="20" spans="1:17" s="33" customFormat="1" x14ac:dyDescent="0.3">
      <c r="A20" s="43"/>
      <c r="B20" s="39" t="s">
        <v>200</v>
      </c>
      <c r="C20" s="39">
        <f>C17-C18</f>
        <v>22212</v>
      </c>
      <c r="D20" s="39">
        <f t="shared" ref="D20:N20" si="8">D17-D18</f>
        <v>26734</v>
      </c>
      <c r="E20" s="39">
        <f t="shared" si="8"/>
        <v>24362</v>
      </c>
      <c r="F20" s="39">
        <f t="shared" si="8"/>
        <v>21656</v>
      </c>
      <c r="G20" s="39">
        <f t="shared" si="8"/>
        <v>17823</v>
      </c>
      <c r="H20" s="39">
        <f t="shared" si="8"/>
        <v>23510</v>
      </c>
      <c r="I20" s="39">
        <f t="shared" si="8"/>
        <v>29024</v>
      </c>
      <c r="J20" s="39">
        <f t="shared" si="8"/>
        <v>36187</v>
      </c>
      <c r="K20" s="39">
        <f t="shared" si="8"/>
        <v>35275</v>
      </c>
      <c r="L20" s="39">
        <f t="shared" si="8"/>
        <v>28780</v>
      </c>
      <c r="M20" s="39">
        <f t="shared" si="8"/>
        <v>29833</v>
      </c>
      <c r="N20" s="39">
        <f t="shared" si="8"/>
        <v>37675</v>
      </c>
      <c r="O20" s="30"/>
    </row>
    <row r="21" spans="1:17" s="33" customFormat="1" x14ac:dyDescent="0.3">
      <c r="A21" s="43"/>
      <c r="B21" s="39" t="s">
        <v>201</v>
      </c>
      <c r="C21" s="39">
        <f>C18</f>
        <v>12043</v>
      </c>
      <c r="D21" s="39">
        <f t="shared" ref="D21:N21" si="9">D18</f>
        <v>6725</v>
      </c>
      <c r="E21" s="39">
        <f t="shared" si="9"/>
        <v>6418</v>
      </c>
      <c r="F21" s="39">
        <f t="shared" si="9"/>
        <v>6417</v>
      </c>
      <c r="G21" s="39">
        <f t="shared" si="9"/>
        <v>7380</v>
      </c>
      <c r="H21" s="39">
        <f t="shared" si="9"/>
        <v>8534</v>
      </c>
      <c r="I21" s="39">
        <f t="shared" si="9"/>
        <v>7938</v>
      </c>
      <c r="J21" s="39">
        <f t="shared" si="9"/>
        <v>8105</v>
      </c>
      <c r="K21" s="39">
        <f t="shared" si="9"/>
        <v>8627</v>
      </c>
      <c r="L21" s="39">
        <f t="shared" si="9"/>
        <v>7816</v>
      </c>
      <c r="M21" s="39">
        <f t="shared" si="9"/>
        <v>9259</v>
      </c>
      <c r="N21" s="39">
        <f t="shared" si="9"/>
        <v>8865</v>
      </c>
      <c r="O21" s="30"/>
      <c r="P21" t="s">
        <v>191</v>
      </c>
    </row>
    <row r="22" spans="1:17" s="33" customFormat="1" x14ac:dyDescent="0.3">
      <c r="A22" s="43"/>
      <c r="B22" s="10" t="s">
        <v>185</v>
      </c>
      <c r="C22" s="35">
        <f>C21/C17</f>
        <v>0.35156911399795648</v>
      </c>
      <c r="D22" s="35">
        <f t="shared" ref="D22:N22" si="10">D21/D17</f>
        <v>0.20099225918288055</v>
      </c>
      <c r="E22" s="35">
        <f t="shared" si="10"/>
        <v>0.20851202079272255</v>
      </c>
      <c r="F22" s="35">
        <f t="shared" si="10"/>
        <v>0.22858262387347272</v>
      </c>
      <c r="G22" s="35">
        <f t="shared" si="10"/>
        <v>0.29282228306154029</v>
      </c>
      <c r="H22" s="35">
        <f t="shared" si="10"/>
        <v>0.26632130820122329</v>
      </c>
      <c r="I22" s="35">
        <f t="shared" si="10"/>
        <v>0.21476110600075754</v>
      </c>
      <c r="J22" s="35">
        <f t="shared" si="10"/>
        <v>0.1829901562358891</v>
      </c>
      <c r="K22" s="35">
        <f t="shared" si="10"/>
        <v>0.19650585394742837</v>
      </c>
      <c r="L22" s="35">
        <f t="shared" si="10"/>
        <v>0.21357525412613401</v>
      </c>
      <c r="M22" s="35">
        <f t="shared" si="10"/>
        <v>0.23685152972475187</v>
      </c>
      <c r="N22" s="35">
        <f t="shared" si="10"/>
        <v>0.1904813064030941</v>
      </c>
      <c r="O22" s="30"/>
    </row>
    <row r="23" spans="1:17" s="33" customFormat="1" x14ac:dyDescent="0.3">
      <c r="A23" s="43"/>
      <c r="B23" s="33" t="s">
        <v>175</v>
      </c>
      <c r="C23" s="33">
        <v>25070</v>
      </c>
      <c r="D23" s="33">
        <v>33328</v>
      </c>
      <c r="E23" s="33">
        <v>33629</v>
      </c>
      <c r="F23" s="33">
        <v>30111</v>
      </c>
      <c r="G23" s="33">
        <v>29163</v>
      </c>
      <c r="H23" s="33">
        <v>27428</v>
      </c>
      <c r="I23" s="33">
        <v>29875</v>
      </c>
      <c r="J23" s="33">
        <v>35126</v>
      </c>
      <c r="K23" s="33">
        <v>42416</v>
      </c>
      <c r="L23" s="33">
        <v>42578</v>
      </c>
      <c r="M23" s="33">
        <v>38540</v>
      </c>
      <c r="N23" s="33">
        <v>37214</v>
      </c>
      <c r="O23" s="30"/>
    </row>
    <row r="24" spans="1:17" s="33" customFormat="1" x14ac:dyDescent="0.3">
      <c r="A24" s="43"/>
      <c r="B24" s="10" t="s">
        <v>176</v>
      </c>
      <c r="C24" s="44">
        <f t="shared" ref="C24:N24" si="11">C23*(1-C22)</f>
        <v>16256.162312071232</v>
      </c>
      <c r="D24" s="44">
        <f t="shared" si="11"/>
        <v>26629.329985952958</v>
      </c>
      <c r="E24" s="44">
        <f t="shared" si="11"/>
        <v>26616.949252761533</v>
      </c>
      <c r="F24" s="44">
        <f t="shared" si="11"/>
        <v>23228.148612545861</v>
      </c>
      <c r="G24" s="44">
        <f t="shared" si="11"/>
        <v>20623.4237590763</v>
      </c>
      <c r="H24" s="44">
        <f t="shared" si="11"/>
        <v>20123.33915865685</v>
      </c>
      <c r="I24" s="44">
        <f t="shared" si="11"/>
        <v>23459.011958227369</v>
      </c>
      <c r="J24" s="44">
        <f t="shared" si="11"/>
        <v>28698.28777205816</v>
      </c>
      <c r="K24" s="44">
        <f t="shared" si="11"/>
        <v>34081.007698965877</v>
      </c>
      <c r="L24" s="44">
        <f t="shared" si="11"/>
        <v>33484.392829817465</v>
      </c>
      <c r="M24" s="44">
        <f t="shared" si="11"/>
        <v>29411.742044408064</v>
      </c>
      <c r="N24" s="44">
        <f t="shared" si="11"/>
        <v>30125.428663515257</v>
      </c>
      <c r="O24" s="30"/>
      <c r="P24" s="39"/>
      <c r="Q24" s="33" t="s">
        <v>206</v>
      </c>
    </row>
    <row r="25" spans="1:17" s="33" customFormat="1" x14ac:dyDescent="0.3">
      <c r="A25" s="43"/>
      <c r="B25" s="10" t="s">
        <v>205</v>
      </c>
      <c r="C25" s="44">
        <f t="shared" ref="C25:N25" si="12">C23*C22</f>
        <v>8813.8376879287698</v>
      </c>
      <c r="D25" s="44">
        <f t="shared" si="12"/>
        <v>6698.670014047043</v>
      </c>
      <c r="E25" s="44">
        <f t="shared" si="12"/>
        <v>7012.0507472384661</v>
      </c>
      <c r="F25" s="44">
        <f t="shared" si="12"/>
        <v>6882.8513874541368</v>
      </c>
      <c r="G25" s="44">
        <f t="shared" si="12"/>
        <v>8539.5762409236995</v>
      </c>
      <c r="H25" s="44">
        <f t="shared" si="12"/>
        <v>7304.6608413431522</v>
      </c>
      <c r="I25" s="44">
        <f t="shared" si="12"/>
        <v>6415.9880417726317</v>
      </c>
      <c r="J25" s="44">
        <f t="shared" si="12"/>
        <v>6427.7122279418409</v>
      </c>
      <c r="K25" s="44">
        <f t="shared" si="12"/>
        <v>8334.9923010341208</v>
      </c>
      <c r="L25" s="44">
        <f t="shared" si="12"/>
        <v>9093.6071701825331</v>
      </c>
      <c r="M25" s="44">
        <f t="shared" si="12"/>
        <v>9128.2579555919365</v>
      </c>
      <c r="N25" s="44">
        <f t="shared" si="12"/>
        <v>7088.5713364847443</v>
      </c>
      <c r="O25" s="30"/>
    </row>
    <row r="26" spans="1:17" x14ac:dyDescent="0.3">
      <c r="B26" t="s">
        <v>177</v>
      </c>
      <c r="C26">
        <v>5363352</v>
      </c>
      <c r="D26">
        <v>5388272</v>
      </c>
      <c r="E26">
        <v>5413971</v>
      </c>
      <c r="F26">
        <v>5438972</v>
      </c>
      <c r="G26">
        <v>5461512</v>
      </c>
      <c r="H26">
        <v>5479531</v>
      </c>
      <c r="I26">
        <v>5495303</v>
      </c>
      <c r="J26">
        <v>5508214</v>
      </c>
      <c r="K26">
        <v>5515525</v>
      </c>
      <c r="L26">
        <v>5521606</v>
      </c>
      <c r="M26">
        <v>5529543</v>
      </c>
      <c r="N26">
        <v>5541017</v>
      </c>
    </row>
    <row r="27" spans="1:17" x14ac:dyDescent="0.3">
      <c r="B27" t="s">
        <v>178</v>
      </c>
      <c r="C27" s="27">
        <f>C23/(C26/1000)</f>
        <v>4.6743156145634295</v>
      </c>
      <c r="D27" s="27">
        <f t="shared" ref="D27:N27" si="13">D23/(D26/1000)</f>
        <v>6.1852853753485348</v>
      </c>
      <c r="E27" s="27">
        <f t="shared" si="13"/>
        <v>6.2115220048278799</v>
      </c>
      <c r="F27" s="27">
        <f t="shared" si="13"/>
        <v>5.5361564648613744</v>
      </c>
      <c r="G27" s="27">
        <f t="shared" si="13"/>
        <v>5.3397300967204693</v>
      </c>
      <c r="H27" s="27">
        <f t="shared" si="13"/>
        <v>5.0055378827129546</v>
      </c>
      <c r="I27" s="27">
        <f t="shared" si="13"/>
        <v>5.4364609194433866</v>
      </c>
      <c r="J27" s="27">
        <f t="shared" si="13"/>
        <v>6.3770216625570466</v>
      </c>
      <c r="K27" s="27">
        <f t="shared" si="13"/>
        <v>7.690292401901905</v>
      </c>
      <c r="L27" s="27">
        <f t="shared" si="13"/>
        <v>7.7111622958972443</v>
      </c>
      <c r="M27" s="27">
        <f t="shared" si="13"/>
        <v>6.9698345776495456</v>
      </c>
      <c r="N27" s="27">
        <f t="shared" si="13"/>
        <v>6.7160956192698924</v>
      </c>
    </row>
    <row r="28" spans="1:17" x14ac:dyDescent="0.3">
      <c r="B28" t="s">
        <v>179</v>
      </c>
      <c r="C28" s="28">
        <f>C24/(C26/1000)</f>
        <v>3.0309706154045517</v>
      </c>
      <c r="D28" s="28">
        <f t="shared" ref="D28:N28" si="14">D24/(D26/1000)</f>
        <v>4.9420908940664017</v>
      </c>
      <c r="E28" s="28">
        <f t="shared" si="14"/>
        <v>4.9163449994027557</v>
      </c>
      <c r="F28" s="28">
        <f t="shared" si="14"/>
        <v>4.2706872939492726</v>
      </c>
      <c r="G28" s="28">
        <f t="shared" si="14"/>
        <v>3.776138138866362</v>
      </c>
      <c r="H28" s="28">
        <f t="shared" si="14"/>
        <v>3.6724564855380599</v>
      </c>
      <c r="I28" s="28">
        <f t="shared" si="14"/>
        <v>4.2689205596538295</v>
      </c>
      <c r="J28" s="28">
        <f t="shared" si="14"/>
        <v>5.210089472206084</v>
      </c>
      <c r="K28" s="28">
        <f t="shared" si="14"/>
        <v>6.1791049263607505</v>
      </c>
      <c r="L28" s="28">
        <f t="shared" si="14"/>
        <v>6.0642488489431274</v>
      </c>
      <c r="M28" s="28">
        <f t="shared" si="14"/>
        <v>5.3190185960047813</v>
      </c>
      <c r="N28" s="28">
        <f t="shared" si="14"/>
        <v>5.4368049517832659</v>
      </c>
    </row>
    <row r="29" spans="1:17" x14ac:dyDescent="0.3">
      <c r="B29" t="s">
        <v>180</v>
      </c>
      <c r="C29" s="28">
        <f>SUM($C$28:C28)</f>
        <v>3.0309706154045517</v>
      </c>
      <c r="D29" s="28">
        <f>SUM($C$28:D28)</f>
        <v>7.9730615094709538</v>
      </c>
      <c r="E29" s="28">
        <f>SUM($C$28:E28)</f>
        <v>12.889406508873709</v>
      </c>
      <c r="F29" s="28">
        <f>SUM($C$28:F28)</f>
        <v>17.160093802822981</v>
      </c>
      <c r="G29" s="28">
        <f>SUM($C$28:G28)</f>
        <v>20.936231941689343</v>
      </c>
      <c r="H29" s="28">
        <f>SUM($C$28:H28)</f>
        <v>24.608688427227403</v>
      </c>
      <c r="I29" s="28">
        <f>SUM($C$28:I28)</f>
        <v>28.877608986881231</v>
      </c>
      <c r="J29" s="28">
        <f>SUM($C$28:J28)</f>
        <v>34.087698459087314</v>
      </c>
      <c r="K29" s="28">
        <f>SUM($C$28:K28)</f>
        <v>40.266803385448064</v>
      </c>
      <c r="L29" s="28">
        <f>SUM($C$28:L28)</f>
        <v>46.331052234391194</v>
      </c>
      <c r="M29" s="28">
        <f>SUM($C$28:M28)</f>
        <v>51.650070830395975</v>
      </c>
      <c r="N29" s="28">
        <f>SUM($C$28:N28)</f>
        <v>57.086875782179241</v>
      </c>
    </row>
    <row r="30" spans="1:17" x14ac:dyDescent="0.3">
      <c r="B30" t="s">
        <v>181</v>
      </c>
      <c r="C30" s="29">
        <f>C25/(C26/1000)</f>
        <v>1.6433449991588787</v>
      </c>
      <c r="D30" s="29">
        <f t="shared" ref="D30:N30" si="15">D25/(D26/1000)</f>
        <v>1.2431944812821334</v>
      </c>
      <c r="E30" s="29">
        <f t="shared" si="15"/>
        <v>1.2951770054251246</v>
      </c>
      <c r="F30" s="29">
        <f t="shared" si="15"/>
        <v>1.265469170912102</v>
      </c>
      <c r="G30" s="29">
        <f t="shared" si="15"/>
        <v>1.5635919578541071</v>
      </c>
      <c r="H30" s="29">
        <f t="shared" si="15"/>
        <v>1.3330813971748956</v>
      </c>
      <c r="I30" s="29">
        <f t="shared" si="15"/>
        <v>1.1675403597895571</v>
      </c>
      <c r="J30" s="29">
        <f t="shared" si="15"/>
        <v>1.1669321903509633</v>
      </c>
      <c r="K30" s="29">
        <f t="shared" si="15"/>
        <v>1.5111874755411536</v>
      </c>
      <c r="L30" s="29">
        <f t="shared" si="15"/>
        <v>1.6469134469541169</v>
      </c>
      <c r="M30" s="29">
        <f t="shared" si="15"/>
        <v>1.6508159816447647</v>
      </c>
      <c r="N30" s="29">
        <f t="shared" si="15"/>
        <v>1.2792906674866265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Figur1</vt:lpstr>
      <vt:lpstr>Figur2</vt:lpstr>
      <vt:lpstr>Figur3</vt:lpstr>
      <vt:lpstr>Figur4</vt:lpstr>
      <vt:lpstr>Figur5</vt:lpstr>
      <vt:lpstr>Tabell1</vt:lpstr>
      <vt:lpstr>Figur6</vt:lpstr>
      <vt:lpstr>Figur7</vt:lpstr>
      <vt:lpstr>Andel subventionerad nyprod</vt:lpstr>
      <vt:lpstr>Figur8</vt:lpstr>
      <vt:lpstr>Figur9</vt:lpstr>
      <vt:lpstr>Figur10</vt:lpstr>
      <vt:lpstr>Figur11</vt:lpstr>
      <vt:lpstr>Figur12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Olof Karlsson</dc:creator>
  <cp:lastModifiedBy>Olof Karlsson</cp:lastModifiedBy>
  <cp:lastPrinted>2024-01-30T15:26:07Z</cp:lastPrinted>
  <dcterms:created xsi:type="dcterms:W3CDTF">2015-06-05T18:19:34Z</dcterms:created>
  <dcterms:modified xsi:type="dcterms:W3CDTF">2024-01-30T15:26:20Z</dcterms:modified>
</cp:coreProperties>
</file>